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  <sheet name="表十一" sheetId="11" r:id="rId11"/>
    <sheet name="表十二" sheetId="12" r:id="rId12"/>
  </sheets>
  <definedNames>
    <definedName name="_xlnm._FilterDatabase" localSheetId="5" hidden="1">表六!$A$1:$E$7</definedName>
  </definedNames>
  <calcPr calcId="144525"/>
</workbook>
</file>

<file path=xl/sharedStrings.xml><?xml version="1.0" encoding="utf-8"?>
<sst xmlns="http://schemas.openxmlformats.org/spreadsheetml/2006/main" count="311" uniqueCount="212">
  <si>
    <t>附件1</t>
  </si>
  <si>
    <t>表一、部门（单位）收支总体情况表</t>
  </si>
  <si>
    <t>单位：元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</si>
  <si>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</si>
  <si>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</si>
  <si>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</si>
  <si>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</si>
  <si>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</si>
  <si>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</si>
  <si>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</si>
  <si>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</si>
  <si>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</si>
  <si>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</si>
  <si>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</si>
  <si>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</si>
  <si>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</si>
  <si>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</si>
  <si>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</si>
  <si>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</si>
  <si>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</si>
  <si>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</si>
  <si>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</si>
  <si>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</si>
  <si>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</si>
  <si>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</si>
  <si>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</si>
  <si>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</si>
  <si>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</si>
  <si>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</si>
  <si>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</si>
  <si>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</si>
  <si>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</si>
  <si>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</si>
  <si>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</si>
  <si>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</si>
  <si>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</si>
  <si>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二十一、粮油物资事务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</si>
  <si>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</si>
  <si>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</si>
  <si>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</si>
  <si>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</si>
  <si>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</si>
  <si>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</si>
  <si>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</si>
  <si>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</si>
  <si>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</si>
  <si>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本年收入合计</t>
  </si>
  <si>
    <t>本年支出合计</t>
  </si>
  <si>
    <t>十、上年结转</t>
  </si>
  <si>
    <t>三十一、结转下年</t>
  </si>
  <si>
    <t>十一、上年结余</t>
  </si>
  <si>
    <t>收入总计</t>
  </si>
  <si>
    <t>支出总计</t>
  </si>
  <si>
    <t>备注：无内容应公开空表并说明情况。</t>
  </si>
  <si>
    <t>表二、部门（单位）收入总体情况表</t>
  </si>
  <si>
    <t>**</t>
  </si>
  <si>
    <t xml:space="preserve">        本年收入合计</t>
  </si>
  <si>
    <r>
      <rPr>
        <sz val="9"/>
        <rFont val="宋体"/>
        <charset val="134"/>
        <scheme val="minor"/>
      </rPr>
      <t> </t>
    </r>
    <r>
      <rPr>
        <sz val="9"/>
        <rFont val="宋体"/>
        <charset val="134"/>
      </rPr>
      <t xml:space="preserve">       ……</t>
    </r>
  </si>
  <si>
    <t xml:space="preserve">        收入合计</t>
  </si>
  <si>
    <t>表三、部门（单位）支出总体情况表</t>
  </si>
  <si>
    <t>功能分类科目</t>
  </si>
  <si>
    <t>支出合计</t>
  </si>
  <si>
    <t>基本支出</t>
  </si>
  <si>
    <t>项目支出</t>
  </si>
  <si>
    <t>上年结转</t>
  </si>
  <si>
    <t>总计</t>
  </si>
  <si>
    <t>2013101行政运行</t>
  </si>
  <si>
    <t>2013150事业运行</t>
  </si>
  <si>
    <t>2080505机关事业单位基本养老保险缴费支出</t>
  </si>
  <si>
    <t>2089999其他社会保障和就业支出</t>
  </si>
  <si>
    <t>2101101行政单位医疗</t>
  </si>
  <si>
    <t>2101102事业单位医疗</t>
  </si>
  <si>
    <t>2210201住房公积金</t>
  </si>
  <si>
    <t>2013101</t>
  </si>
  <si>
    <t>表四、财政拨款收支总体情况表</t>
  </si>
  <si>
    <t>收      入</t>
  </si>
  <si>
    <t>支      出</t>
  </si>
  <si>
    <t>合计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</si>
  <si>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</si>
  <si>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</si>
  <si>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</si>
  <si>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</si>
  <si>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</si>
  <si>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</si>
  <si>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</si>
  <si>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</si>
  <si>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</si>
  <si>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</si>
  <si>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</si>
  <si>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</si>
  <si>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</si>
  <si>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</si>
  <si>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</si>
  <si>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</si>
  <si>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</si>
  <si>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</si>
  <si>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</si>
  <si>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</si>
  <si>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</si>
  <si>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</si>
  <si>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</si>
  <si>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</si>
  <si>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</si>
  <si>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（二十一）粮油物资事务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</si>
  <si>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</si>
  <si>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</si>
  <si>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</si>
  <si>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</si>
  <si>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</si>
  <si>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</si>
  <si>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</si>
  <si>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（二十九）抗疫特别国债还本支出</t>
  </si>
  <si>
    <t>收  入  总  计</t>
  </si>
  <si>
    <t>支  出  总  计</t>
  </si>
  <si>
    <t xml:space="preserve"> </t>
  </si>
  <si>
    <t>表五、财政拨款支出表</t>
  </si>
  <si>
    <t>单位名称</t>
  </si>
  <si>
    <t>一般公共预算支出</t>
  </si>
  <si>
    <t>政府性基金预算支出</t>
  </si>
  <si>
    <t>国有资本经营预算支出</t>
  </si>
  <si>
    <t>中共靖远县委政法委</t>
  </si>
  <si>
    <t>表六、一般公共预算支出情况表</t>
  </si>
  <si>
    <t>科目编码</t>
  </si>
  <si>
    <t>科目名称</t>
  </si>
  <si>
    <t>行政运行</t>
  </si>
  <si>
    <t>事业运行</t>
  </si>
  <si>
    <t>机关事业单位基本养老保险缴费支出</t>
  </si>
  <si>
    <t>其他社会保障和就业支出</t>
  </si>
  <si>
    <t>行政单位医疗</t>
  </si>
  <si>
    <t>事业单位医疗</t>
  </si>
  <si>
    <t>住房公积金</t>
  </si>
  <si>
    <t>专项业务经费</t>
  </si>
  <si>
    <t>表七、一般公共预算基本支出情况表</t>
  </si>
  <si>
    <t>经济分类科目</t>
  </si>
  <si>
    <t>一般公共预算基本支出</t>
  </si>
  <si>
    <t>人员经费</t>
  </si>
  <si>
    <t>公用经费</t>
  </si>
  <si>
    <t>工资福利支出</t>
  </si>
  <si>
    <t>基本工资（在职行政）</t>
  </si>
  <si>
    <t>基本工资（在职事业）</t>
  </si>
  <si>
    <t>津贴补贴（在职行政）</t>
  </si>
  <si>
    <t>津贴补贴（在职事业）</t>
  </si>
  <si>
    <t>年终一次性奖金（行政）</t>
  </si>
  <si>
    <t>年终一次性奖金（事业）</t>
  </si>
  <si>
    <t>过渡期奖励性补贴（行政）</t>
  </si>
  <si>
    <t>过渡期奖励性补贴（事业）</t>
  </si>
  <si>
    <t>绩效工资</t>
  </si>
  <si>
    <t>养老保险缴费（行政和参公）</t>
  </si>
  <si>
    <t>基本医疗保险缴费（行政和参公）</t>
  </si>
  <si>
    <t>大额医疗保险缴费（行政在职）</t>
  </si>
  <si>
    <t>失业保险缴费（事业）</t>
  </si>
  <si>
    <t>工伤保险缴费（行政和参公）</t>
  </si>
  <si>
    <t>养老保险缴费（事业）</t>
  </si>
  <si>
    <t>基本医疗保险缴费（事业）</t>
  </si>
  <si>
    <t>大额医疗保险缴费（事业）</t>
  </si>
  <si>
    <t>工伤保险缴费（事业）</t>
  </si>
  <si>
    <t>住房公积金（行政）</t>
  </si>
  <si>
    <t>住房公积金（事业）</t>
  </si>
  <si>
    <t>个人采暖补贴（在职）-行政单位</t>
  </si>
  <si>
    <t>个人采暖补贴（在职）-事业单位</t>
  </si>
  <si>
    <t>长期聘用人员养老保险</t>
  </si>
  <si>
    <t>长期聘用人员医疗保险</t>
  </si>
  <si>
    <t>长期聘用人员失业保险</t>
  </si>
  <si>
    <t>长期聘用人员公积金</t>
  </si>
  <si>
    <t>长期聘用人员工资福利支出</t>
  </si>
  <si>
    <t>长期聘用人员工伤保险</t>
  </si>
  <si>
    <t>商品与服务支出</t>
  </si>
  <si>
    <t>办公费</t>
  </si>
  <si>
    <t>印刷费</t>
  </si>
  <si>
    <t>水费</t>
  </si>
  <si>
    <t>差旅费</t>
  </si>
  <si>
    <t>会议费</t>
  </si>
  <si>
    <t>工会经费</t>
  </si>
  <si>
    <t>福利费</t>
  </si>
  <si>
    <t>其他交通费用</t>
  </si>
  <si>
    <t>对个人和家庭的补助</t>
  </si>
  <si>
    <t>优秀公务员奖励</t>
  </si>
  <si>
    <t>表八、一般公共预算“三公”经费、会议费、培训费支出情况表</t>
  </si>
  <si>
    <t>“三公”经费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</si>
  <si>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</si>
  <si>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</si>
  <si>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</si>
  <si>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</si>
  <si>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</si>
  <si>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</si>
  <si>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中共靖远县委政法委员会</t>
  </si>
  <si>
    <t>表九、一般公共预算机关运行经费</t>
  </si>
  <si>
    <t xml:space="preserve">单位：元 </t>
  </si>
  <si>
    <t>序号</t>
  </si>
  <si>
    <t>[30201]办公费</t>
  </si>
  <si>
    <t>[30202]印刷费</t>
  </si>
  <si>
    <t>[30205]水费</t>
  </si>
  <si>
    <t>[30206]电费</t>
  </si>
  <si>
    <t>[30207]邮电费</t>
  </si>
  <si>
    <t>[30208]取暖费</t>
  </si>
  <si>
    <t>[30209]物业管理费</t>
  </si>
  <si>
    <t>[30211]差旅费</t>
  </si>
  <si>
    <t>[30213]维修（护）费</t>
  </si>
  <si>
    <t>[30215]会议费</t>
  </si>
  <si>
    <t>[30218]专用材料费</t>
  </si>
  <si>
    <t>[30229]福利费</t>
  </si>
  <si>
    <t>[30231]公务用车运行维护费</t>
  </si>
  <si>
    <t>[30299]其他商品和服务支出</t>
  </si>
  <si>
    <t>[31002]办公设备购置</t>
  </si>
  <si>
    <t>备注：无内容应公开空表并说明情况</t>
  </si>
  <si>
    <t>表十、政府性基金预算支出情况表</t>
  </si>
  <si>
    <t>……</t>
  </si>
  <si>
    <t>表十一、部门管理转移支付表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</si>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</sst>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仿宋_GB2312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20"/>
      <name val="仿宋_GB2312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仿宋_GB2312"/>
      <charset val="134"/>
    </font>
    <font>
      <sz val="20"/>
      <color theme="1"/>
      <name val="仿宋_GB2312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5"/>
      <name val="黑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34" fillId="11" borderId="2" applyNumberFormat="0" applyAlignment="0" applyProtection="0">
      <alignment vertical="center"/>
    </xf>
    <xf numFmtId="0" fontId="35" fillId="12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justify"/>
    </xf>
    <xf numFmtId="0" fontId="7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indent="2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6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horizontal="left" indent="2"/>
    </xf>
    <xf numFmtId="0" fontId="9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horizontal="left" vertical="top"/>
    </xf>
    <xf numFmtId="176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center" indent="2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justify"/>
    </xf>
    <xf numFmtId="0" fontId="0" fillId="0" borderId="0" xfId="0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right" vertical="top"/>
    </xf>
    <xf numFmtId="0" fontId="17" fillId="0" borderId="0" xfId="0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9" fillId="0" borderId="0" xfId="0" applyFont="1" applyFill="1" applyAlignment="1">
      <alignment horizontal="justify"/>
    </xf>
    <xf numFmtId="0" fontId="20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D25" sqref="D25"/>
    </sheetView>
  </sheetViews>
  <sheetFormatPr defaultColWidth="9" defaultRowHeight="13.5" outlineLevelCol="3"/>
  <cols>
    <col min="1" max="1" width="26.125" style="1" customWidth="1"/>
    <col min="2" max="2" width="21.25" style="1" customWidth="1"/>
    <col min="3" max="3" width="37.625" style="1" customWidth="1"/>
    <col min="4" max="16384" width="9" style="1"/>
  </cols>
  <sheetData>
    <row r="1" ht="19.5" spans="1:1">
      <c r="A1" s="57" t="s">
        <v>0</v>
      </c>
    </row>
    <row r="2" ht="22.5" spans="1:4">
      <c r="A2" s="58" t="s">
        <v>1</v>
      </c>
      <c r="B2" s="58"/>
      <c r="C2" s="58"/>
      <c r="D2" s="58"/>
    </row>
    <row r="3" spans="1:4">
      <c r="A3" s="59" t="s">
        <v>2</v>
      </c>
      <c r="B3" s="59"/>
      <c r="C3" s="59"/>
      <c r="D3" s="59"/>
    </row>
    <row r="4" ht="22" customHeight="1" spans="1:4">
      <c r="A4" s="7" t="s">
        <v>3</v>
      </c>
      <c r="B4" s="7"/>
      <c r="C4" s="7" t="s">
        <v>4</v>
      </c>
      <c r="D4" s="7"/>
    </row>
    <row r="5" ht="22" customHeight="1" spans="1:4">
      <c r="A5" s="7" t="s">
        <v>5</v>
      </c>
      <c r="B5" s="7" t="s">
        <v>6</v>
      </c>
      <c r="C5" s="7" t="s">
        <v>5</v>
      </c>
      <c r="D5" s="7" t="s">
        <v>6</v>
      </c>
    </row>
    <row r="6" ht="22" customHeight="1" spans="1:4">
      <c r="A6" s="10" t="s">
        <v>7</v>
      </c>
      <c r="B6" s="39">
        <v>3010395.9</v>
      </c>
      <c r="C6" s="10" t="s">
        <v>8</v>
      </c>
      <c r="D6" s="21">
        <v>2395291.15</v>
      </c>
    </row>
    <row r="7" ht="22" customHeight="1" spans="1:4">
      <c r="A7" s="10" t="s">
        <v>9</v>
      </c>
      <c r="B7" s="39"/>
      <c r="C7" s="10" t="s">
        <v>10</v>
      </c>
      <c r="D7" s="21"/>
    </row>
    <row r="8" ht="22" customHeight="1" spans="1:4">
      <c r="A8" s="10" t="s">
        <v>11</v>
      </c>
      <c r="B8" s="39"/>
      <c r="C8" s="10" t="s">
        <v>12</v>
      </c>
      <c r="D8" s="21"/>
    </row>
    <row r="9" ht="22" customHeight="1" spans="1:4">
      <c r="A9" s="10" t="s">
        <v>13</v>
      </c>
      <c r="B9" s="39"/>
      <c r="C9" s="10" t="s">
        <v>14</v>
      </c>
      <c r="D9" s="21"/>
    </row>
    <row r="10" ht="22" customHeight="1" spans="1:4">
      <c r="A10" s="10" t="s">
        <v>15</v>
      </c>
      <c r="B10" s="39"/>
      <c r="C10" s="10" t="s">
        <v>16</v>
      </c>
      <c r="D10" s="21"/>
    </row>
    <row r="11" ht="22" customHeight="1" spans="1:4">
      <c r="A11" s="10" t="s">
        <v>17</v>
      </c>
      <c r="B11" s="39"/>
      <c r="C11" s="10" t="s">
        <v>18</v>
      </c>
      <c r="D11" s="21"/>
    </row>
    <row r="12" ht="22" customHeight="1" spans="1:4">
      <c r="A12" s="10" t="s">
        <v>19</v>
      </c>
      <c r="B12" s="39"/>
      <c r="C12" s="10" t="s">
        <v>20</v>
      </c>
      <c r="D12" s="21"/>
    </row>
    <row r="13" ht="22" customHeight="1" spans="1:4">
      <c r="A13" s="10" t="s">
        <v>21</v>
      </c>
      <c r="B13" s="39"/>
      <c r="C13" s="10" t="s">
        <v>22</v>
      </c>
      <c r="D13" s="21">
        <v>397662.65</v>
      </c>
    </row>
    <row r="14" ht="22" customHeight="1" spans="1:4">
      <c r="A14" s="10" t="s">
        <v>23</v>
      </c>
      <c r="B14" s="39"/>
      <c r="C14" s="10" t="s">
        <v>24</v>
      </c>
      <c r="D14" s="21"/>
    </row>
    <row r="15" ht="22" customHeight="1" spans="1:4">
      <c r="A15" s="10"/>
      <c r="B15" s="8"/>
      <c r="C15" s="10" t="s">
        <v>25</v>
      </c>
      <c r="D15" s="21"/>
    </row>
    <row r="16" ht="22" customHeight="1" spans="1:4">
      <c r="A16" s="10"/>
      <c r="B16" s="8"/>
      <c r="C16" s="10" t="s">
        <v>26</v>
      </c>
      <c r="D16" s="21"/>
    </row>
    <row r="17" ht="22" customHeight="1" spans="1:4">
      <c r="A17" s="10"/>
      <c r="B17" s="8"/>
      <c r="C17" s="10" t="s">
        <v>27</v>
      </c>
      <c r="D17" s="21"/>
    </row>
    <row r="18" ht="22" customHeight="1" spans="1:4">
      <c r="A18" s="10"/>
      <c r="B18" s="8"/>
      <c r="C18" s="10" t="s">
        <v>28</v>
      </c>
      <c r="D18" s="21"/>
    </row>
    <row r="19" ht="22" customHeight="1" spans="1:4">
      <c r="A19" s="10"/>
      <c r="B19" s="8"/>
      <c r="C19" s="10" t="s">
        <v>29</v>
      </c>
      <c r="D19" s="21"/>
    </row>
    <row r="20" ht="22" customHeight="1" spans="1:4">
      <c r="A20" s="10"/>
      <c r="B20" s="8"/>
      <c r="C20" s="10" t="s">
        <v>30</v>
      </c>
      <c r="D20" s="21"/>
    </row>
    <row r="21" ht="22" customHeight="1" spans="1:4">
      <c r="A21" s="10"/>
      <c r="B21" s="8"/>
      <c r="C21" s="10" t="s">
        <v>31</v>
      </c>
      <c r="D21" s="21"/>
    </row>
    <row r="22" ht="22" customHeight="1" spans="1:4">
      <c r="A22" s="10"/>
      <c r="B22" s="8"/>
      <c r="C22" s="10" t="s">
        <v>32</v>
      </c>
      <c r="D22" s="21"/>
    </row>
    <row r="23" ht="22" customHeight="1" spans="1:4">
      <c r="A23" s="10"/>
      <c r="B23" s="8"/>
      <c r="C23" s="10" t="s">
        <v>33</v>
      </c>
      <c r="D23" s="21"/>
    </row>
    <row r="24" ht="22" customHeight="1" spans="1:4">
      <c r="A24" s="10"/>
      <c r="B24" s="8"/>
      <c r="C24" s="10" t="s">
        <v>34</v>
      </c>
      <c r="D24" s="21"/>
    </row>
    <row r="25" ht="22" customHeight="1" spans="1:4">
      <c r="A25" s="10"/>
      <c r="B25" s="8"/>
      <c r="C25" s="10" t="s">
        <v>35</v>
      </c>
      <c r="D25" s="21">
        <v>217442.1</v>
      </c>
    </row>
    <row r="26" ht="22" customHeight="1" spans="1:4">
      <c r="A26" s="10"/>
      <c r="B26" s="8"/>
      <c r="C26" s="10" t="s">
        <v>36</v>
      </c>
      <c r="D26" s="21"/>
    </row>
    <row r="27" ht="22" customHeight="1" spans="1:4">
      <c r="A27" s="10"/>
      <c r="B27" s="8"/>
      <c r="C27" s="10" t="s">
        <v>37</v>
      </c>
      <c r="D27" s="21"/>
    </row>
    <row r="28" ht="22" customHeight="1" spans="1:4">
      <c r="A28" s="10"/>
      <c r="B28" s="8"/>
      <c r="C28" s="10" t="s">
        <v>38</v>
      </c>
      <c r="D28" s="21"/>
    </row>
    <row r="29" ht="22" customHeight="1" spans="1:4">
      <c r="A29" s="10"/>
      <c r="B29" s="8"/>
      <c r="C29" s="10" t="s">
        <v>39</v>
      </c>
      <c r="D29" s="21"/>
    </row>
    <row r="30" ht="22" customHeight="1" spans="1:4">
      <c r="A30" s="10"/>
      <c r="B30" s="8"/>
      <c r="C30" s="10" t="s">
        <v>40</v>
      </c>
      <c r="D30" s="21"/>
    </row>
    <row r="31" ht="22" customHeight="1" spans="1:4">
      <c r="A31" s="10"/>
      <c r="B31" s="8"/>
      <c r="C31" s="10" t="s">
        <v>41</v>
      </c>
      <c r="D31" s="21"/>
    </row>
    <row r="32" ht="22" customHeight="1" spans="1:4">
      <c r="A32" s="10"/>
      <c r="B32" s="8"/>
      <c r="C32" s="10" t="s">
        <v>42</v>
      </c>
      <c r="D32" s="21"/>
    </row>
    <row r="33" ht="22" customHeight="1" spans="1:4">
      <c r="A33" s="10"/>
      <c r="B33" s="8"/>
      <c r="C33" s="10" t="s">
        <v>43</v>
      </c>
      <c r="D33" s="21"/>
    </row>
    <row r="34" ht="22" customHeight="1" spans="1:4">
      <c r="A34" s="10"/>
      <c r="B34" s="8"/>
      <c r="C34" s="10" t="s">
        <v>44</v>
      </c>
      <c r="D34" s="21"/>
    </row>
    <row r="35" ht="22" customHeight="1" spans="1:4">
      <c r="A35" s="10"/>
      <c r="B35" s="8"/>
      <c r="C35" s="10" t="s">
        <v>45</v>
      </c>
      <c r="D35" s="21"/>
    </row>
    <row r="36" ht="22" customHeight="1" spans="1:4">
      <c r="A36" s="10"/>
      <c r="B36" s="8"/>
      <c r="C36" s="10"/>
      <c r="D36" s="39"/>
    </row>
    <row r="37" ht="22" customHeight="1" spans="1:4">
      <c r="A37" s="7" t="s">
        <v>46</v>
      </c>
      <c r="B37" s="16">
        <f>SUM(B6:B14)</f>
        <v>3010395.9</v>
      </c>
      <c r="C37" s="7" t="s">
        <v>47</v>
      </c>
      <c r="D37" s="21">
        <f>SUM(D6:D35)</f>
        <v>3010395.9</v>
      </c>
    </row>
    <row r="38" ht="22" customHeight="1" spans="1:4">
      <c r="A38" s="9"/>
      <c r="B38" s="8"/>
      <c r="C38" s="9"/>
      <c r="D38" s="39"/>
    </row>
    <row r="39" ht="22" customHeight="1" spans="1:4">
      <c r="A39" s="10" t="s">
        <v>48</v>
      </c>
      <c r="B39" s="17"/>
      <c r="C39" s="10" t="s">
        <v>49</v>
      </c>
      <c r="D39" s="17"/>
    </row>
    <row r="40" ht="22" customHeight="1" spans="1:4">
      <c r="A40" s="10" t="s">
        <v>50</v>
      </c>
      <c r="B40" s="17"/>
      <c r="C40" s="10"/>
      <c r="D40" s="8"/>
    </row>
    <row r="41" ht="22" customHeight="1" spans="1:4">
      <c r="A41" s="10"/>
      <c r="B41" s="17"/>
      <c r="C41" s="10"/>
      <c r="D41" s="8"/>
    </row>
    <row r="42" ht="22" customHeight="1" spans="1:4">
      <c r="A42" s="7" t="s">
        <v>51</v>
      </c>
      <c r="B42" s="16">
        <f>B40+B39+B37</f>
        <v>3010395.9</v>
      </c>
      <c r="C42" s="7" t="s">
        <v>52</v>
      </c>
      <c r="D42" s="42">
        <f>D39+D37</f>
        <v>3010395.9</v>
      </c>
    </row>
    <row r="43" ht="29" customHeight="1" spans="1:4">
      <c r="A43" s="18" t="s">
        <v>53</v>
      </c>
      <c r="B43" s="18"/>
      <c r="C43" s="18"/>
      <c r="D43" s="18"/>
    </row>
  </sheetData>
  <mergeCells count="5">
    <mergeCell ref="A2:D2"/>
    <mergeCell ref="A3:D3"/>
    <mergeCell ref="A4:B4"/>
    <mergeCell ref="C4:D4"/>
    <mergeCell ref="A43:D4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0" sqref="B20"/>
    </sheetView>
  </sheetViews>
  <sheetFormatPr defaultColWidth="9" defaultRowHeight="13.5" outlineLevelCol="1"/>
  <cols>
    <col min="1" max="1" width="49.5" style="1" customWidth="1"/>
    <col min="2" max="2" width="43.875" style="1" customWidth="1"/>
    <col min="3" max="16384" width="9" style="1"/>
  </cols>
  <sheetData>
    <row r="1" ht="27" spans="1:2">
      <c r="A1" s="2" t="s">
        <v>205</v>
      </c>
      <c r="B1" s="2"/>
    </row>
    <row r="2" ht="14.25" spans="1:2">
      <c r="A2" s="12" t="s">
        <v>187</v>
      </c>
      <c r="B2" s="12"/>
    </row>
    <row r="3" ht="16" customHeight="1" spans="1:2">
      <c r="A3" s="4" t="s">
        <v>5</v>
      </c>
      <c r="B3" s="5" t="s">
        <v>6</v>
      </c>
    </row>
    <row r="4" ht="16" customHeight="1" spans="1:2">
      <c r="A4" s="4"/>
      <c r="B4" s="5"/>
    </row>
    <row r="5" ht="25" customHeight="1" spans="1:2">
      <c r="A5" s="6" t="s">
        <v>55</v>
      </c>
      <c r="B5" s="5">
        <v>1</v>
      </c>
    </row>
    <row r="6" ht="25" customHeight="1" spans="1:2">
      <c r="A6" s="7" t="s">
        <v>65</v>
      </c>
      <c r="B6" s="8">
        <f>SUM(B7:B15)</f>
        <v>0</v>
      </c>
    </row>
    <row r="7" ht="25" customHeight="1" spans="1:2">
      <c r="A7" s="9" t="s">
        <v>206</v>
      </c>
      <c r="B7" s="8"/>
    </row>
    <row r="8" ht="25" customHeight="1" spans="1:2">
      <c r="A8" s="10"/>
      <c r="B8" s="8"/>
    </row>
    <row r="9" ht="25" customHeight="1" spans="1:2">
      <c r="A9" s="10"/>
      <c r="B9" s="8"/>
    </row>
    <row r="10" ht="25" customHeight="1" spans="1:2">
      <c r="A10" s="10"/>
      <c r="B10" s="8"/>
    </row>
    <row r="11" ht="25" customHeight="1" spans="1:2">
      <c r="A11" s="10"/>
      <c r="B11" s="8"/>
    </row>
    <row r="12" ht="25" customHeight="1" spans="1:2">
      <c r="A12" s="10"/>
      <c r="B12" s="8"/>
    </row>
    <row r="13" ht="25" customHeight="1" spans="1:2">
      <c r="A13" s="10"/>
      <c r="B13" s="8"/>
    </row>
    <row r="14" ht="25" customHeight="1" spans="1:2">
      <c r="A14" s="10"/>
      <c r="B14" s="8"/>
    </row>
    <row r="15" ht="25" customHeight="1" spans="1:2">
      <c r="A15" s="10"/>
      <c r="B15" s="8"/>
    </row>
    <row r="16" ht="25" customHeight="1" spans="1:1">
      <c r="A16" s="14" t="s">
        <v>53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6" sqref="A6"/>
    </sheetView>
  </sheetViews>
  <sheetFormatPr defaultColWidth="9" defaultRowHeight="13.5" outlineLevelCol="4"/>
  <cols>
    <col min="1" max="1" width="31.875" style="1" customWidth="1"/>
    <col min="2" max="2" width="24.875" style="1" customWidth="1"/>
    <col min="3" max="5" width="26.75" style="1" customWidth="1"/>
    <col min="6" max="16384" width="9" style="1"/>
  </cols>
  <sheetData>
    <row r="1" ht="27" spans="1:5">
      <c r="A1" s="2" t="s">
        <v>207</v>
      </c>
      <c r="B1" s="2"/>
      <c r="C1" s="2"/>
      <c r="D1" s="2"/>
      <c r="E1" s="2"/>
    </row>
    <row r="2" ht="23" customHeight="1" spans="1:5">
      <c r="A2" s="12" t="s">
        <v>187</v>
      </c>
      <c r="B2" s="12"/>
      <c r="C2" s="12"/>
      <c r="D2" s="12"/>
      <c r="E2" s="12"/>
    </row>
    <row r="3" ht="25" customHeight="1" spans="1:5">
      <c r="A3" s="13" t="s">
        <v>116</v>
      </c>
      <c r="B3" s="13" t="s">
        <v>77</v>
      </c>
      <c r="C3" s="13" t="s">
        <v>208</v>
      </c>
      <c r="D3" s="13" t="s">
        <v>209</v>
      </c>
      <c r="E3" s="13" t="s">
        <v>210</v>
      </c>
    </row>
    <row r="4" ht="25" customHeight="1" spans="1:5">
      <c r="A4" s="13" t="s">
        <v>55</v>
      </c>
      <c r="B4" s="13">
        <v>1</v>
      </c>
      <c r="C4" s="13">
        <v>2</v>
      </c>
      <c r="D4" s="13">
        <v>3</v>
      </c>
      <c r="E4" s="13">
        <v>4</v>
      </c>
    </row>
    <row r="5" ht="25" customHeight="1" spans="1:5">
      <c r="A5" s="7" t="s">
        <v>65</v>
      </c>
      <c r="B5" s="8">
        <f>SUM(B6:B14)</f>
        <v>140000</v>
      </c>
      <c r="C5" s="8">
        <f>SUM(C6:C14)</f>
        <v>140000</v>
      </c>
      <c r="D5" s="8">
        <f>SUM(D6:D14)</f>
        <v>0</v>
      </c>
      <c r="E5" s="8">
        <f>SUM(E6:E14)</f>
        <v>0</v>
      </c>
    </row>
    <row r="6" ht="25" customHeight="1" spans="1:5">
      <c r="A6" s="9" t="s">
        <v>185</v>
      </c>
      <c r="B6" s="8">
        <f>SUM(C6:E6)</f>
        <v>140000</v>
      </c>
      <c r="C6" s="8">
        <v>140000</v>
      </c>
      <c r="D6" s="8"/>
      <c r="E6" s="8"/>
    </row>
    <row r="7" ht="25" customHeight="1" spans="1:5">
      <c r="A7" s="10"/>
      <c r="B7" s="8">
        <f t="shared" ref="B7:B14" si="0">SUM(C7:E7)</f>
        <v>0</v>
      </c>
      <c r="C7" s="8"/>
      <c r="D7" s="8"/>
      <c r="E7" s="8"/>
    </row>
    <row r="8" ht="25" customHeight="1" spans="1:5">
      <c r="A8" s="10"/>
      <c r="B8" s="8">
        <f t="shared" si="0"/>
        <v>0</v>
      </c>
      <c r="C8" s="8"/>
      <c r="D8" s="8"/>
      <c r="E8" s="8"/>
    </row>
    <row r="9" ht="25" customHeight="1" spans="1:5">
      <c r="A9" s="10"/>
      <c r="B9" s="8">
        <f t="shared" si="0"/>
        <v>0</v>
      </c>
      <c r="C9" s="8"/>
      <c r="D9" s="8"/>
      <c r="E9" s="8"/>
    </row>
    <row r="10" ht="25" customHeight="1" spans="1:5">
      <c r="A10" s="10"/>
      <c r="B10" s="8">
        <f t="shared" si="0"/>
        <v>0</v>
      </c>
      <c r="C10" s="8"/>
      <c r="D10" s="8"/>
      <c r="E10" s="8"/>
    </row>
    <row r="11" ht="25" customHeight="1" spans="1:5">
      <c r="A11" s="10"/>
      <c r="B11" s="8">
        <f t="shared" si="0"/>
        <v>0</v>
      </c>
      <c r="C11" s="8"/>
      <c r="D11" s="8"/>
      <c r="E11" s="8"/>
    </row>
    <row r="12" ht="25" customHeight="1" spans="1:5">
      <c r="A12" s="10"/>
      <c r="B12" s="8">
        <f t="shared" si="0"/>
        <v>0</v>
      </c>
      <c r="C12" s="8"/>
      <c r="D12" s="8"/>
      <c r="E12" s="8"/>
    </row>
    <row r="13" ht="25" customHeight="1" spans="1:5">
      <c r="A13" s="10"/>
      <c r="B13" s="8">
        <f t="shared" si="0"/>
        <v>0</v>
      </c>
      <c r="C13" s="8"/>
      <c r="D13" s="8"/>
      <c r="E13" s="8"/>
    </row>
    <row r="14" ht="25" customHeight="1" spans="1:5">
      <c r="A14" s="10"/>
      <c r="B14" s="8">
        <f t="shared" si="0"/>
        <v>0</v>
      </c>
      <c r="C14" s="8"/>
      <c r="D14" s="8"/>
      <c r="E14" s="8"/>
    </row>
    <row r="15" ht="25" customHeight="1" spans="1:1">
      <c r="A15" s="14" t="s">
        <v>53</v>
      </c>
    </row>
  </sheetData>
  <mergeCells count="2">
    <mergeCell ref="A1:E1"/>
    <mergeCell ref="A2:E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7" sqref="A7"/>
    </sheetView>
  </sheetViews>
  <sheetFormatPr defaultColWidth="9" defaultRowHeight="13.5" outlineLevelCol="1"/>
  <cols>
    <col min="1" max="2" width="43.75" style="1" customWidth="1"/>
    <col min="3" max="16384" width="9" style="1"/>
  </cols>
  <sheetData>
    <row r="1" ht="27" spans="1:2">
      <c r="A1" s="2" t="s">
        <v>211</v>
      </c>
      <c r="B1" s="2"/>
    </row>
    <row r="2" spans="1:2">
      <c r="A2" s="3" t="s">
        <v>187</v>
      </c>
      <c r="B2" s="3"/>
    </row>
    <row r="3" ht="25" customHeight="1" spans="1:2">
      <c r="A3" s="4" t="s">
        <v>5</v>
      </c>
      <c r="B3" s="5" t="s">
        <v>6</v>
      </c>
    </row>
    <row r="4" ht="25" customHeight="1" spans="1:2">
      <c r="A4" s="4"/>
      <c r="B4" s="5"/>
    </row>
    <row r="5" ht="25" customHeight="1" spans="1:2">
      <c r="A5" s="6" t="s">
        <v>55</v>
      </c>
      <c r="B5" s="5">
        <v>1</v>
      </c>
    </row>
    <row r="6" ht="25" customHeight="1" spans="1:2">
      <c r="A6" s="7" t="s">
        <v>65</v>
      </c>
      <c r="B6" s="8">
        <f>SUM(B7:B15)</f>
        <v>0</v>
      </c>
    </row>
    <row r="7" ht="25" customHeight="1" spans="1:2">
      <c r="A7" s="9" t="s">
        <v>206</v>
      </c>
      <c r="B7" s="8"/>
    </row>
    <row r="8" ht="25" customHeight="1" spans="1:2">
      <c r="A8" s="10"/>
      <c r="B8" s="8"/>
    </row>
    <row r="9" ht="25" customHeight="1" spans="1:2">
      <c r="A9" s="10"/>
      <c r="B9" s="8"/>
    </row>
    <row r="10" ht="25" customHeight="1" spans="1:2">
      <c r="A10" s="10"/>
      <c r="B10" s="8"/>
    </row>
    <row r="11" ht="25" customHeight="1" spans="1:2">
      <c r="A11" s="10"/>
      <c r="B11" s="8"/>
    </row>
    <row r="12" ht="25" customHeight="1" spans="1:2">
      <c r="A12" s="10"/>
      <c r="B12" s="8"/>
    </row>
    <row r="13" ht="25" customHeight="1" spans="1:2">
      <c r="A13" s="10"/>
      <c r="B13" s="8"/>
    </row>
    <row r="14" ht="25" customHeight="1" spans="1:2">
      <c r="A14" s="10"/>
      <c r="B14" s="8"/>
    </row>
    <row r="15" ht="25" customHeight="1" spans="1:2">
      <c r="A15" s="10"/>
      <c r="B15" s="8"/>
    </row>
    <row r="16" ht="25" customHeight="1" spans="1:1">
      <c r="A16" s="11" t="s">
        <v>204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A23" sqref="A23"/>
    </sheetView>
  </sheetViews>
  <sheetFormatPr defaultColWidth="9" defaultRowHeight="13.5" outlineLevelCol="1"/>
  <cols>
    <col min="1" max="1" width="50" style="1" customWidth="1"/>
    <col min="2" max="2" width="37" style="1" customWidth="1"/>
    <col min="3" max="16384" width="9" style="1"/>
  </cols>
  <sheetData>
    <row r="1" ht="36" customHeight="1" spans="1:2">
      <c r="A1" s="54" t="s">
        <v>54</v>
      </c>
      <c r="B1" s="54"/>
    </row>
    <row r="2" ht="20" customHeight="1" spans="1:2">
      <c r="A2" s="55" t="s">
        <v>2</v>
      </c>
      <c r="B2" s="55"/>
    </row>
    <row r="3" ht="28" customHeight="1" spans="1:2">
      <c r="A3" s="7" t="s">
        <v>5</v>
      </c>
      <c r="B3" s="7" t="s">
        <v>6</v>
      </c>
    </row>
    <row r="4" ht="28" customHeight="1" spans="1:2">
      <c r="A4" s="7" t="s">
        <v>55</v>
      </c>
      <c r="B4" s="7">
        <v>1</v>
      </c>
    </row>
    <row r="5" ht="28" customHeight="1" spans="1:2">
      <c r="A5" s="15" t="s">
        <v>7</v>
      </c>
      <c r="B5" s="16">
        <v>3010395.9</v>
      </c>
    </row>
    <row r="6" ht="28" customHeight="1" spans="1:2">
      <c r="A6" s="15" t="s">
        <v>9</v>
      </c>
      <c r="B6" s="16"/>
    </row>
    <row r="7" ht="28" customHeight="1" spans="1:2">
      <c r="A7" s="15" t="s">
        <v>11</v>
      </c>
      <c r="B7" s="16"/>
    </row>
    <row r="8" ht="28" customHeight="1" spans="1:2">
      <c r="A8" s="15" t="s">
        <v>13</v>
      </c>
      <c r="B8" s="16"/>
    </row>
    <row r="9" ht="28" customHeight="1" spans="1:2">
      <c r="A9" s="15" t="s">
        <v>15</v>
      </c>
      <c r="B9" s="16"/>
    </row>
    <row r="10" ht="28" customHeight="1" spans="1:2">
      <c r="A10" s="15" t="s">
        <v>17</v>
      </c>
      <c r="B10" s="16"/>
    </row>
    <row r="11" ht="28" customHeight="1" spans="1:2">
      <c r="A11" s="15" t="s">
        <v>19</v>
      </c>
      <c r="B11" s="16"/>
    </row>
    <row r="12" ht="28" customHeight="1" spans="1:2">
      <c r="A12" s="15" t="s">
        <v>21</v>
      </c>
      <c r="B12" s="16"/>
    </row>
    <row r="13" ht="28" customHeight="1" spans="1:2">
      <c r="A13" s="15" t="s">
        <v>23</v>
      </c>
      <c r="B13" s="16"/>
    </row>
    <row r="14" ht="28" customHeight="1" spans="1:2">
      <c r="A14" s="15" t="s">
        <v>56</v>
      </c>
      <c r="B14" s="16">
        <f>B5+B6+B7+B8+B9+B10+B11+B12+B13</f>
        <v>3010395.9</v>
      </c>
    </row>
    <row r="15" ht="28" customHeight="1" spans="1:2">
      <c r="A15" s="10"/>
      <c r="B15" s="16"/>
    </row>
    <row r="16" ht="28" customHeight="1" spans="1:2">
      <c r="A16" s="10"/>
      <c r="B16" s="16"/>
    </row>
    <row r="17" ht="28" customHeight="1" spans="1:2">
      <c r="A17" s="10"/>
      <c r="B17" s="16"/>
    </row>
    <row r="18" ht="28" customHeight="1" spans="1:2">
      <c r="A18" s="10"/>
      <c r="B18" s="16"/>
    </row>
    <row r="19" ht="28" customHeight="1" spans="1:2">
      <c r="A19" s="10"/>
      <c r="B19" s="16"/>
    </row>
    <row r="20" ht="28" customHeight="1" spans="1:2">
      <c r="A20" s="15" t="s">
        <v>48</v>
      </c>
      <c r="B20" s="16"/>
    </row>
    <row r="21" ht="28" customHeight="1" spans="1:2">
      <c r="A21" s="10" t="s">
        <v>57</v>
      </c>
      <c r="B21" s="16"/>
    </row>
    <row r="22" ht="28" customHeight="1" spans="1:2">
      <c r="A22" s="15" t="s">
        <v>50</v>
      </c>
      <c r="B22" s="16"/>
    </row>
    <row r="23" ht="28" customHeight="1" spans="1:2">
      <c r="A23" s="10" t="s">
        <v>57</v>
      </c>
      <c r="B23" s="16"/>
    </row>
    <row r="24" ht="28" customHeight="1" spans="1:2">
      <c r="A24" s="15" t="s">
        <v>58</v>
      </c>
      <c r="B24" s="42">
        <f>B22+B20+B14</f>
        <v>3010395.9</v>
      </c>
    </row>
    <row r="25" ht="20" customHeight="1" spans="1:2">
      <c r="A25" s="56" t="s">
        <v>53</v>
      </c>
      <c r="B25" s="56"/>
    </row>
  </sheetData>
  <mergeCells count="3">
    <mergeCell ref="A1:B1"/>
    <mergeCell ref="A2:B2"/>
    <mergeCell ref="A25:B2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6" sqref="C6:C12"/>
    </sheetView>
  </sheetViews>
  <sheetFormatPr defaultColWidth="9" defaultRowHeight="13.5" outlineLevelCol="4"/>
  <cols>
    <col min="1" max="5" width="24.625" style="46" customWidth="1"/>
    <col min="6" max="16384" width="9" style="46"/>
  </cols>
  <sheetData>
    <row r="1" ht="25.5" spans="1:5">
      <c r="A1" s="47" t="s">
        <v>59</v>
      </c>
      <c r="B1" s="47"/>
      <c r="C1" s="47"/>
      <c r="D1" s="47"/>
      <c r="E1" s="47"/>
    </row>
    <row r="2" ht="14.25" spans="1:5">
      <c r="A2" s="48" t="s">
        <v>2</v>
      </c>
      <c r="B2" s="48"/>
      <c r="C2" s="48"/>
      <c r="D2" s="48"/>
      <c r="E2" s="48"/>
    </row>
    <row r="3" ht="30" customHeight="1" spans="1:5">
      <c r="A3" s="49" t="s">
        <v>60</v>
      </c>
      <c r="B3" s="49" t="s">
        <v>61</v>
      </c>
      <c r="C3" s="49" t="s">
        <v>62</v>
      </c>
      <c r="D3" s="49" t="s">
        <v>63</v>
      </c>
      <c r="E3" s="49" t="s">
        <v>64</v>
      </c>
    </row>
    <row r="4" ht="30" customHeight="1" spans="1:5">
      <c r="A4" s="49" t="s">
        <v>55</v>
      </c>
      <c r="B4" s="49">
        <v>1</v>
      </c>
      <c r="C4" s="49">
        <v>2</v>
      </c>
      <c r="D4" s="49">
        <v>3</v>
      </c>
      <c r="E4" s="49">
        <v>4</v>
      </c>
    </row>
    <row r="5" ht="30" customHeight="1" spans="1:5">
      <c r="A5" s="50" t="s">
        <v>65</v>
      </c>
      <c r="B5" s="51">
        <f>C5+D5</f>
        <v>3010395.9</v>
      </c>
      <c r="C5" s="51">
        <f>SUM(C6:C13)</f>
        <v>2870395.9</v>
      </c>
      <c r="D5" s="51">
        <f>SUM(D6:D13)</f>
        <v>140000</v>
      </c>
      <c r="E5" s="51"/>
    </row>
    <row r="6" ht="30" customHeight="1" spans="1:5">
      <c r="A6" s="32" t="s">
        <v>66</v>
      </c>
      <c r="B6" s="51"/>
      <c r="C6" s="51">
        <v>1387696.17</v>
      </c>
      <c r="D6" s="51"/>
      <c r="E6" s="51"/>
    </row>
    <row r="7" ht="30" customHeight="1" spans="1:5">
      <c r="A7" s="32" t="s">
        <v>67</v>
      </c>
      <c r="B7" s="51"/>
      <c r="C7" s="51">
        <v>867594.98</v>
      </c>
      <c r="D7" s="51"/>
      <c r="E7" s="51"/>
    </row>
    <row r="8" ht="30" customHeight="1" spans="1:5">
      <c r="A8" s="27" t="s">
        <v>68</v>
      </c>
      <c r="B8" s="51"/>
      <c r="C8" s="51">
        <v>282366.68</v>
      </c>
      <c r="D8" s="52"/>
      <c r="E8" s="52"/>
    </row>
    <row r="9" ht="30" customHeight="1" spans="1:5">
      <c r="A9" s="32" t="s">
        <v>69</v>
      </c>
      <c r="B9" s="51"/>
      <c r="C9" s="51">
        <v>7902.74</v>
      </c>
      <c r="D9" s="51"/>
      <c r="E9" s="51"/>
    </row>
    <row r="10" ht="30" customHeight="1" spans="1:5">
      <c r="A10" s="32" t="s">
        <v>70</v>
      </c>
      <c r="B10" s="51"/>
      <c r="C10" s="51">
        <v>62650.99</v>
      </c>
      <c r="D10" s="51"/>
      <c r="E10" s="51"/>
    </row>
    <row r="11" ht="30" customHeight="1" spans="1:5">
      <c r="A11" s="27" t="s">
        <v>71</v>
      </c>
      <c r="B11" s="51"/>
      <c r="C11" s="51">
        <v>44742.24</v>
      </c>
      <c r="D11" s="52"/>
      <c r="E11" s="52"/>
    </row>
    <row r="12" ht="30" customHeight="1" spans="1:5">
      <c r="A12" s="27" t="s">
        <v>72</v>
      </c>
      <c r="B12" s="51"/>
      <c r="C12" s="51">
        <v>217442.1</v>
      </c>
      <c r="D12" s="52"/>
      <c r="E12" s="52"/>
    </row>
    <row r="13" ht="30" customHeight="1" spans="1:5">
      <c r="A13" s="27" t="s">
        <v>73</v>
      </c>
      <c r="B13" s="51"/>
      <c r="C13" s="51"/>
      <c r="D13" s="52">
        <v>140000</v>
      </c>
      <c r="E13" s="52"/>
    </row>
    <row r="14" ht="30" customHeight="1" spans="1:5">
      <c r="A14" s="32"/>
      <c r="B14" s="51">
        <f>C14+D14+E14</f>
        <v>0</v>
      </c>
      <c r="C14" s="51"/>
      <c r="D14" s="51"/>
      <c r="E14" s="51"/>
    </row>
    <row r="15" ht="30" customHeight="1" spans="1:5">
      <c r="A15" s="53" t="s">
        <v>53</v>
      </c>
      <c r="B15" s="53"/>
      <c r="C15" s="53"/>
      <c r="D15" s="53"/>
      <c r="E15" s="53"/>
    </row>
  </sheetData>
  <mergeCells count="3">
    <mergeCell ref="A1:E1"/>
    <mergeCell ref="A2:E2"/>
    <mergeCell ref="A15:E1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1" workbookViewId="0">
      <selection activeCell="D28" sqref="D28"/>
    </sheetView>
  </sheetViews>
  <sheetFormatPr defaultColWidth="9" defaultRowHeight="13.5" outlineLevelCol="3"/>
  <cols>
    <col min="1" max="1" width="33.875" style="1" customWidth="1"/>
    <col min="2" max="2" width="19.75" style="1" customWidth="1"/>
    <col min="3" max="3" width="33.5" style="1" customWidth="1"/>
    <col min="4" max="4" width="19" style="1" customWidth="1"/>
    <col min="5" max="16384" width="9" style="1"/>
  </cols>
  <sheetData>
    <row r="1" ht="25.5" spans="1:4">
      <c r="A1" s="24" t="s">
        <v>74</v>
      </c>
      <c r="B1" s="24"/>
      <c r="C1" s="24"/>
      <c r="D1" s="24"/>
    </row>
    <row r="2" ht="14.25" spans="1:4">
      <c r="A2" s="12" t="s">
        <v>2</v>
      </c>
      <c r="B2" s="12"/>
      <c r="C2" s="12"/>
      <c r="D2" s="12"/>
    </row>
    <row r="3" ht="20" customHeight="1" spans="1:4">
      <c r="A3" s="7" t="s">
        <v>75</v>
      </c>
      <c r="B3" s="7"/>
      <c r="C3" s="7" t="s">
        <v>76</v>
      </c>
      <c r="D3" s="7"/>
    </row>
    <row r="4" ht="20" customHeight="1" spans="1:4">
      <c r="A4" s="7" t="s">
        <v>5</v>
      </c>
      <c r="B4" s="7" t="s">
        <v>6</v>
      </c>
      <c r="C4" s="7" t="s">
        <v>5</v>
      </c>
      <c r="D4" s="7" t="s">
        <v>77</v>
      </c>
    </row>
    <row r="5" ht="20" customHeight="1" spans="1:4">
      <c r="A5" s="10" t="s">
        <v>78</v>
      </c>
      <c r="B5" s="21">
        <f>B6+B7+B8</f>
        <v>3010395.9</v>
      </c>
      <c r="C5" s="10" t="s">
        <v>79</v>
      </c>
      <c r="D5" s="21">
        <f>SUM(D6:D34)</f>
        <v>3010395.9</v>
      </c>
    </row>
    <row r="6" ht="20" customHeight="1" spans="1:4">
      <c r="A6" s="10" t="s">
        <v>80</v>
      </c>
      <c r="B6" s="21">
        <v>3010395.9</v>
      </c>
      <c r="C6" s="10" t="s">
        <v>81</v>
      </c>
      <c r="D6" s="21">
        <v>2395291.15</v>
      </c>
    </row>
    <row r="7" ht="20" customHeight="1" spans="1:4">
      <c r="A7" s="10" t="s">
        <v>82</v>
      </c>
      <c r="B7" s="21"/>
      <c r="C7" s="10" t="s">
        <v>83</v>
      </c>
      <c r="D7" s="21"/>
    </row>
    <row r="8" ht="20" customHeight="1" spans="1:4">
      <c r="A8" s="10" t="s">
        <v>84</v>
      </c>
      <c r="B8" s="21"/>
      <c r="C8" s="10" t="s">
        <v>85</v>
      </c>
      <c r="D8" s="21"/>
    </row>
    <row r="9" ht="20" customHeight="1" spans="1:4">
      <c r="A9" s="10"/>
      <c r="B9" s="17"/>
      <c r="C9" s="10" t="s">
        <v>86</v>
      </c>
      <c r="D9" s="21"/>
    </row>
    <row r="10" ht="20" customHeight="1" spans="1:4">
      <c r="A10" s="10"/>
      <c r="B10" s="17"/>
      <c r="C10" s="10" t="s">
        <v>87</v>
      </c>
      <c r="D10" s="21"/>
    </row>
    <row r="11" ht="20" customHeight="1" spans="1:4">
      <c r="A11" s="10"/>
      <c r="B11" s="17"/>
      <c r="C11" s="10" t="s">
        <v>88</v>
      </c>
      <c r="D11" s="21"/>
    </row>
    <row r="12" ht="20" customHeight="1" spans="1:4">
      <c r="A12" s="8"/>
      <c r="B12" s="17"/>
      <c r="C12" s="10" t="s">
        <v>89</v>
      </c>
      <c r="D12" s="21"/>
    </row>
    <row r="13" ht="20" customHeight="1" spans="1:4">
      <c r="A13" s="8"/>
      <c r="B13" s="17"/>
      <c r="C13" s="10" t="s">
        <v>90</v>
      </c>
      <c r="D13" s="21">
        <v>397662.65</v>
      </c>
    </row>
    <row r="14" ht="20" customHeight="1" spans="1:4">
      <c r="A14" s="8"/>
      <c r="B14" s="17"/>
      <c r="C14" s="10" t="s">
        <v>91</v>
      </c>
      <c r="D14" s="21"/>
    </row>
    <row r="15" ht="20" customHeight="1" spans="1:4">
      <c r="A15" s="8"/>
      <c r="B15" s="17"/>
      <c r="C15" s="10" t="s">
        <v>92</v>
      </c>
      <c r="D15" s="21"/>
    </row>
    <row r="16" ht="20" customHeight="1" spans="1:4">
      <c r="A16" s="8"/>
      <c r="B16" s="17"/>
      <c r="C16" s="10" t="s">
        <v>93</v>
      </c>
      <c r="D16" s="21"/>
    </row>
    <row r="17" ht="20" customHeight="1" spans="1:4">
      <c r="A17" s="8"/>
      <c r="B17" s="17"/>
      <c r="C17" s="10" t="s">
        <v>94</v>
      </c>
      <c r="D17" s="21"/>
    </row>
    <row r="18" ht="20" customHeight="1" spans="1:4">
      <c r="A18" s="8"/>
      <c r="B18" s="17"/>
      <c r="C18" s="10" t="s">
        <v>95</v>
      </c>
      <c r="D18" s="21"/>
    </row>
    <row r="19" ht="20" customHeight="1" spans="1:4">
      <c r="A19" s="8"/>
      <c r="B19" s="17"/>
      <c r="C19" s="10" t="s">
        <v>96</v>
      </c>
      <c r="D19" s="21"/>
    </row>
    <row r="20" ht="20" customHeight="1" spans="1:4">
      <c r="A20" s="8"/>
      <c r="B20" s="17"/>
      <c r="C20" s="10" t="s">
        <v>97</v>
      </c>
      <c r="D20" s="21"/>
    </row>
    <row r="21" ht="20" customHeight="1" spans="1:4">
      <c r="A21" s="8"/>
      <c r="B21" s="17"/>
      <c r="C21" s="10" t="s">
        <v>98</v>
      </c>
      <c r="D21" s="21"/>
    </row>
    <row r="22" ht="20" customHeight="1" spans="1:4">
      <c r="A22" s="8"/>
      <c r="B22" s="17"/>
      <c r="C22" s="10" t="s">
        <v>99</v>
      </c>
      <c r="D22" s="21"/>
    </row>
    <row r="23" ht="20" customHeight="1" spans="1:4">
      <c r="A23" s="8"/>
      <c r="B23" s="17"/>
      <c r="C23" s="10" t="s">
        <v>100</v>
      </c>
      <c r="D23" s="21"/>
    </row>
    <row r="24" ht="20" customHeight="1" spans="1:4">
      <c r="A24" s="8"/>
      <c r="B24" s="17"/>
      <c r="C24" s="10" t="s">
        <v>101</v>
      </c>
      <c r="D24" s="21"/>
    </row>
    <row r="25" ht="20" customHeight="1" spans="1:4">
      <c r="A25" s="8"/>
      <c r="B25" s="17"/>
      <c r="C25" s="10" t="s">
        <v>102</v>
      </c>
      <c r="D25" s="21">
        <v>217442.1</v>
      </c>
    </row>
    <row r="26" ht="20" customHeight="1" spans="1:4">
      <c r="A26" s="8"/>
      <c r="B26" s="17"/>
      <c r="C26" s="10" t="s">
        <v>103</v>
      </c>
      <c r="D26" s="21"/>
    </row>
    <row r="27" ht="20" customHeight="1" spans="1:4">
      <c r="A27" s="8"/>
      <c r="B27" s="17"/>
      <c r="C27" s="10" t="s">
        <v>104</v>
      </c>
      <c r="D27" s="21"/>
    </row>
    <row r="28" ht="20" customHeight="1" spans="1:4">
      <c r="A28" s="8"/>
      <c r="B28" s="17"/>
      <c r="C28" s="10" t="s">
        <v>105</v>
      </c>
      <c r="D28" s="21"/>
    </row>
    <row r="29" ht="20" customHeight="1" spans="1:4">
      <c r="A29" s="8"/>
      <c r="B29" s="17"/>
      <c r="C29" s="10" t="s">
        <v>106</v>
      </c>
      <c r="D29" s="21"/>
    </row>
    <row r="30" ht="20" customHeight="1" spans="1:4">
      <c r="A30" s="8"/>
      <c r="B30" s="17"/>
      <c r="C30" s="10" t="s">
        <v>107</v>
      </c>
      <c r="D30" s="21"/>
    </row>
    <row r="31" ht="20" customHeight="1" spans="1:4">
      <c r="A31" s="8"/>
      <c r="B31" s="17"/>
      <c r="C31" s="10" t="s">
        <v>108</v>
      </c>
      <c r="D31" s="21"/>
    </row>
    <row r="32" ht="20" customHeight="1" spans="1:4">
      <c r="A32" s="8"/>
      <c r="B32" s="17"/>
      <c r="C32" s="10" t="s">
        <v>109</v>
      </c>
      <c r="D32" s="21"/>
    </row>
    <row r="33" ht="20" customHeight="1" spans="1:4">
      <c r="A33" s="8"/>
      <c r="B33" s="17"/>
      <c r="C33" s="10" t="s">
        <v>110</v>
      </c>
      <c r="D33" s="21"/>
    </row>
    <row r="34" ht="20" customHeight="1" spans="1:4">
      <c r="A34" s="8"/>
      <c r="B34" s="17"/>
      <c r="C34" s="10" t="s">
        <v>111</v>
      </c>
      <c r="D34" s="21"/>
    </row>
    <row r="35" ht="20" customHeight="1" spans="1:4">
      <c r="A35" s="8"/>
      <c r="B35" s="17"/>
      <c r="C35" s="10"/>
      <c r="D35" s="21"/>
    </row>
    <row r="36" ht="20" customHeight="1" spans="1:4">
      <c r="A36" s="7" t="s">
        <v>112</v>
      </c>
      <c r="B36" s="44">
        <f>B5</f>
        <v>3010395.9</v>
      </c>
      <c r="C36" s="7" t="s">
        <v>113</v>
      </c>
      <c r="D36" s="44">
        <f>D5</f>
        <v>3010395.9</v>
      </c>
    </row>
    <row r="37" ht="20" customHeight="1" spans="1:1">
      <c r="A37" s="23" t="s">
        <v>53</v>
      </c>
    </row>
    <row r="38" spans="1:1">
      <c r="A38" s="45" t="s">
        <v>114</v>
      </c>
    </row>
  </sheetData>
  <mergeCells count="4">
    <mergeCell ref="A1:D1"/>
    <mergeCell ref="A2:D2"/>
    <mergeCell ref="A3:B3"/>
    <mergeCell ref="C3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B6" sqref="B6:E7"/>
    </sheetView>
  </sheetViews>
  <sheetFormatPr defaultColWidth="9" defaultRowHeight="13.5"/>
  <cols>
    <col min="1" max="11" width="14.375" style="1" customWidth="1"/>
    <col min="12" max="16384" width="9" style="1"/>
  </cols>
  <sheetData>
    <row r="1" ht="25.5" spans="1:11">
      <c r="A1" s="24" t="s">
        <v>115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14.25" spans="1:11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5" customHeight="1" spans="1:11">
      <c r="A3" s="41" t="s">
        <v>116</v>
      </c>
      <c r="B3" s="41" t="s">
        <v>65</v>
      </c>
      <c r="C3" s="13" t="s">
        <v>117</v>
      </c>
      <c r="D3" s="13"/>
      <c r="E3" s="13"/>
      <c r="F3" s="13" t="s">
        <v>118</v>
      </c>
      <c r="G3" s="13"/>
      <c r="H3" s="13"/>
      <c r="I3" s="13" t="s">
        <v>119</v>
      </c>
      <c r="J3" s="13"/>
      <c r="K3" s="13"/>
    </row>
    <row r="4" ht="25" customHeight="1" spans="1:11">
      <c r="A4" s="41"/>
      <c r="B4" s="41"/>
      <c r="C4" s="13" t="s">
        <v>77</v>
      </c>
      <c r="D4" s="13" t="s">
        <v>62</v>
      </c>
      <c r="E4" s="13" t="s">
        <v>63</v>
      </c>
      <c r="F4" s="13" t="s">
        <v>77</v>
      </c>
      <c r="G4" s="13" t="s">
        <v>62</v>
      </c>
      <c r="H4" s="13" t="s">
        <v>63</v>
      </c>
      <c r="I4" s="13" t="s">
        <v>77</v>
      </c>
      <c r="J4" s="13" t="s">
        <v>62</v>
      </c>
      <c r="K4" s="13" t="s">
        <v>63</v>
      </c>
    </row>
    <row r="5" ht="25" customHeight="1" spans="1:11">
      <c r="A5" s="9" t="s">
        <v>55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  <c r="I5" s="9">
        <v>8</v>
      </c>
      <c r="J5" s="9">
        <v>9</v>
      </c>
      <c r="K5" s="9">
        <v>10</v>
      </c>
    </row>
    <row r="6" ht="25" customHeight="1" spans="1:11">
      <c r="A6" s="20" t="s">
        <v>65</v>
      </c>
      <c r="B6" s="39"/>
      <c r="C6" s="42">
        <v>3010395.9</v>
      </c>
      <c r="D6" s="42">
        <v>2870395.9</v>
      </c>
      <c r="E6" s="42">
        <v>140000</v>
      </c>
      <c r="F6" s="39"/>
      <c r="G6" s="39"/>
      <c r="H6" s="39"/>
      <c r="I6" s="39">
        <f>J6+K6</f>
        <v>0</v>
      </c>
      <c r="J6" s="39"/>
      <c r="K6" s="39"/>
    </row>
    <row r="7" ht="25" customHeight="1" spans="1:11">
      <c r="A7" s="43" t="s">
        <v>120</v>
      </c>
      <c r="B7" s="39">
        <f>C7+F7+I7</f>
        <v>3010395.9</v>
      </c>
      <c r="C7" s="39">
        <v>3010395.9</v>
      </c>
      <c r="D7" s="39">
        <v>2870395.9</v>
      </c>
      <c r="E7" s="39">
        <v>140000</v>
      </c>
      <c r="F7" s="39">
        <f>G7+H7</f>
        <v>0</v>
      </c>
      <c r="G7" s="39"/>
      <c r="H7" s="39"/>
      <c r="I7" s="39">
        <f>J7+K7</f>
        <v>0</v>
      </c>
      <c r="J7" s="39"/>
      <c r="K7" s="39"/>
    </row>
    <row r="8" ht="25" customHeight="1" spans="1:11">
      <c r="A8" s="22"/>
      <c r="B8" s="39">
        <f>C8+F8+I8</f>
        <v>0</v>
      </c>
      <c r="C8" s="39">
        <f>D8+E8</f>
        <v>0</v>
      </c>
      <c r="D8" s="39"/>
      <c r="E8" s="39"/>
      <c r="F8" s="39">
        <f>G8+H8</f>
        <v>0</v>
      </c>
      <c r="G8" s="39"/>
      <c r="H8" s="39"/>
      <c r="I8" s="39">
        <f>J8+K8</f>
        <v>0</v>
      </c>
      <c r="J8" s="39"/>
      <c r="K8" s="39"/>
    </row>
    <row r="9" ht="25" customHeight="1" spans="1:1">
      <c r="A9" s="23" t="s">
        <v>53</v>
      </c>
    </row>
  </sheetData>
  <mergeCells count="7">
    <mergeCell ref="A1:K1"/>
    <mergeCell ref="A2:K2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7" sqref="D7:E14"/>
    </sheetView>
  </sheetViews>
  <sheetFormatPr defaultColWidth="9" defaultRowHeight="13.5" outlineLevelCol="4"/>
  <cols>
    <col min="1" max="1" width="20" style="33" customWidth="1"/>
    <col min="2" max="2" width="35.875" style="33" customWidth="1"/>
    <col min="3" max="5" width="21.5" style="1" customWidth="1"/>
    <col min="6" max="16384" width="9" style="1"/>
  </cols>
  <sheetData>
    <row r="1" ht="27" spans="1:5">
      <c r="A1" s="34" t="s">
        <v>121</v>
      </c>
      <c r="B1" s="34"/>
      <c r="C1" s="2"/>
      <c r="D1" s="2"/>
      <c r="E1" s="2"/>
    </row>
    <row r="2" ht="14.25" spans="1:5">
      <c r="A2" s="35" t="s">
        <v>2</v>
      </c>
      <c r="B2" s="35"/>
      <c r="C2" s="12"/>
      <c r="D2" s="12"/>
      <c r="E2" s="12"/>
    </row>
    <row r="3" ht="25" customHeight="1" spans="1:5">
      <c r="A3" s="36" t="s">
        <v>60</v>
      </c>
      <c r="B3" s="36"/>
      <c r="C3" s="13" t="s">
        <v>117</v>
      </c>
      <c r="D3" s="13"/>
      <c r="E3" s="13"/>
    </row>
    <row r="4" ht="25" customHeight="1" spans="1:5">
      <c r="A4" s="36" t="s">
        <v>122</v>
      </c>
      <c r="B4" s="36" t="s">
        <v>123</v>
      </c>
      <c r="C4" s="13" t="s">
        <v>77</v>
      </c>
      <c r="D4" s="13" t="s">
        <v>62</v>
      </c>
      <c r="E4" s="13" t="s">
        <v>63</v>
      </c>
    </row>
    <row r="5" ht="25" customHeight="1" spans="1:5">
      <c r="A5" s="36" t="s">
        <v>55</v>
      </c>
      <c r="B5" s="36" t="s">
        <v>55</v>
      </c>
      <c r="C5" s="13">
        <v>1</v>
      </c>
      <c r="D5" s="13">
        <v>2</v>
      </c>
      <c r="E5" s="13">
        <v>3</v>
      </c>
    </row>
    <row r="6" ht="25" customHeight="1" spans="1:5">
      <c r="A6" s="37"/>
      <c r="B6" s="37" t="s">
        <v>65</v>
      </c>
      <c r="C6" s="26">
        <f>SUM(C7:C21)</f>
        <v>3010395.9</v>
      </c>
      <c r="D6" s="26">
        <f>SUM(D7:D21)</f>
        <v>2870395.9</v>
      </c>
      <c r="E6" s="26">
        <f>SUM(E7:E21)</f>
        <v>140000</v>
      </c>
    </row>
    <row r="7" ht="25" customHeight="1" spans="1:5">
      <c r="A7" s="38" t="s">
        <v>66</v>
      </c>
      <c r="B7" s="38" t="s">
        <v>124</v>
      </c>
      <c r="C7" s="26">
        <v>1387696.17</v>
      </c>
      <c r="D7" s="26">
        <v>1387696.17</v>
      </c>
      <c r="E7" s="26"/>
    </row>
    <row r="8" ht="25" customHeight="1" spans="1:5">
      <c r="A8" s="37" t="s">
        <v>67</v>
      </c>
      <c r="B8" s="37" t="s">
        <v>125</v>
      </c>
      <c r="C8" s="26">
        <v>867594.98</v>
      </c>
      <c r="D8" s="26">
        <v>867594.98</v>
      </c>
      <c r="E8" s="26"/>
    </row>
    <row r="9" ht="25" customHeight="1" spans="1:5">
      <c r="A9" s="38" t="s">
        <v>68</v>
      </c>
      <c r="B9" s="38" t="s">
        <v>126</v>
      </c>
      <c r="C9" s="26">
        <v>282366.68</v>
      </c>
      <c r="D9" s="39">
        <v>282366.68</v>
      </c>
      <c r="E9" s="39"/>
    </row>
    <row r="10" ht="25" customHeight="1" spans="1:5">
      <c r="A10" s="38" t="s">
        <v>69</v>
      </c>
      <c r="B10" s="38" t="s">
        <v>127</v>
      </c>
      <c r="C10" s="26">
        <v>7902.74</v>
      </c>
      <c r="D10" s="39">
        <v>7902.74</v>
      </c>
      <c r="E10" s="39"/>
    </row>
    <row r="11" ht="25" customHeight="1" spans="1:5">
      <c r="A11" s="38" t="s">
        <v>70</v>
      </c>
      <c r="B11" s="38" t="s">
        <v>128</v>
      </c>
      <c r="C11" s="26">
        <v>62650.99</v>
      </c>
      <c r="D11" s="39">
        <v>62650.99</v>
      </c>
      <c r="E11" s="39"/>
    </row>
    <row r="12" ht="25" customHeight="1" spans="1:5">
      <c r="A12" s="38" t="s">
        <v>71</v>
      </c>
      <c r="B12" s="38" t="s">
        <v>129</v>
      </c>
      <c r="C12" s="26">
        <v>44742.24</v>
      </c>
      <c r="D12" s="39">
        <v>44742.24</v>
      </c>
      <c r="E12" s="39"/>
    </row>
    <row r="13" ht="25" customHeight="1" spans="1:5">
      <c r="A13" s="38" t="s">
        <v>72</v>
      </c>
      <c r="B13" s="38" t="s">
        <v>130</v>
      </c>
      <c r="C13" s="26">
        <v>217442.1</v>
      </c>
      <c r="D13" s="39">
        <v>217442.1</v>
      </c>
      <c r="E13" s="39"/>
    </row>
    <row r="14" ht="25" customHeight="1" spans="1:5">
      <c r="A14" s="38" t="s">
        <v>73</v>
      </c>
      <c r="B14" s="38" t="s">
        <v>131</v>
      </c>
      <c r="C14" s="26">
        <f t="shared" ref="C8:C21" si="0">SUM(D14+E14)</f>
        <v>140000</v>
      </c>
      <c r="D14" s="39"/>
      <c r="E14" s="39">
        <v>140000</v>
      </c>
    </row>
    <row r="15" ht="25" customHeight="1" spans="1:5">
      <c r="A15" s="38"/>
      <c r="B15" s="38"/>
      <c r="C15" s="26">
        <f t="shared" si="0"/>
        <v>0</v>
      </c>
      <c r="D15" s="39"/>
      <c r="E15" s="39"/>
    </row>
    <row r="16" ht="25" customHeight="1" spans="1:5">
      <c r="A16" s="38"/>
      <c r="B16" s="38"/>
      <c r="C16" s="26">
        <f t="shared" si="0"/>
        <v>0</v>
      </c>
      <c r="D16" s="39"/>
      <c r="E16" s="39"/>
    </row>
    <row r="17" ht="25" customHeight="1" spans="1:5">
      <c r="A17" s="37"/>
      <c r="B17" s="37"/>
      <c r="C17" s="26">
        <f t="shared" si="0"/>
        <v>0</v>
      </c>
      <c r="D17" s="26"/>
      <c r="E17" s="26"/>
    </row>
    <row r="18" ht="25" customHeight="1" spans="1:5">
      <c r="A18" s="38"/>
      <c r="B18" s="38"/>
      <c r="C18" s="26">
        <f t="shared" si="0"/>
        <v>0</v>
      </c>
      <c r="D18" s="39"/>
      <c r="E18" s="39"/>
    </row>
    <row r="19" ht="25" customHeight="1" spans="1:5">
      <c r="A19" s="37"/>
      <c r="B19" s="37"/>
      <c r="C19" s="26">
        <f t="shared" si="0"/>
        <v>0</v>
      </c>
      <c r="D19" s="26"/>
      <c r="E19" s="26"/>
    </row>
    <row r="20" ht="25" customHeight="1" spans="1:5">
      <c r="A20" s="37"/>
      <c r="B20" s="37"/>
      <c r="C20" s="26">
        <f t="shared" si="0"/>
        <v>0</v>
      </c>
      <c r="D20" s="26"/>
      <c r="E20" s="26"/>
    </row>
    <row r="21" ht="25" customHeight="1" spans="1:5">
      <c r="A21" s="38"/>
      <c r="B21" s="38"/>
      <c r="C21" s="26">
        <f t="shared" si="0"/>
        <v>0</v>
      </c>
      <c r="D21" s="39"/>
      <c r="E21" s="39"/>
    </row>
    <row r="22" ht="25" customHeight="1" spans="1:1">
      <c r="A22" s="40" t="s">
        <v>53</v>
      </c>
    </row>
  </sheetData>
  <mergeCells count="4">
    <mergeCell ref="A1:E1"/>
    <mergeCell ref="A2:E2"/>
    <mergeCell ref="A3:B3"/>
    <mergeCell ref="C3:E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E33" sqref="E33"/>
    </sheetView>
  </sheetViews>
  <sheetFormatPr defaultColWidth="9" defaultRowHeight="13.5" outlineLevelCol="4"/>
  <cols>
    <col min="1" max="1" width="17.625" style="1" customWidth="1"/>
    <col min="2" max="2" width="33.375" style="1" customWidth="1"/>
    <col min="3" max="5" width="19.375" style="1" customWidth="1"/>
    <col min="6" max="16384" width="9" style="1"/>
  </cols>
  <sheetData>
    <row r="1" ht="25.5" spans="1:5">
      <c r="A1" s="24" t="s">
        <v>132</v>
      </c>
      <c r="B1" s="24"/>
      <c r="C1" s="24"/>
      <c r="D1" s="24"/>
      <c r="E1" s="24"/>
    </row>
    <row r="2" ht="14.25" spans="1:5">
      <c r="A2" s="12" t="s">
        <v>2</v>
      </c>
      <c r="B2" s="12"/>
      <c r="C2" s="12"/>
      <c r="D2" s="12"/>
      <c r="E2" s="12"/>
    </row>
    <row r="3" ht="25" customHeight="1" spans="1:5">
      <c r="A3" s="13" t="s">
        <v>133</v>
      </c>
      <c r="B3" s="13"/>
      <c r="C3" s="13" t="s">
        <v>134</v>
      </c>
      <c r="D3" s="13"/>
      <c r="E3" s="13"/>
    </row>
    <row r="4" ht="25" customHeight="1" spans="1:5">
      <c r="A4" s="13" t="s">
        <v>122</v>
      </c>
      <c r="B4" s="13" t="s">
        <v>123</v>
      </c>
      <c r="C4" s="13" t="s">
        <v>77</v>
      </c>
      <c r="D4" s="13" t="s">
        <v>135</v>
      </c>
      <c r="E4" s="13" t="s">
        <v>136</v>
      </c>
    </row>
    <row r="5" ht="25" customHeight="1" spans="1:5">
      <c r="A5" s="13" t="s">
        <v>55</v>
      </c>
      <c r="B5" s="13" t="s">
        <v>55</v>
      </c>
      <c r="C5" s="13">
        <v>1</v>
      </c>
      <c r="D5" s="13">
        <v>2</v>
      </c>
      <c r="E5" s="13">
        <v>3</v>
      </c>
    </row>
    <row r="6" ht="25" customHeight="1" spans="1:5">
      <c r="A6" s="25"/>
      <c r="B6" s="25" t="s">
        <v>65</v>
      </c>
      <c r="C6" s="26">
        <f>D6+E6</f>
        <v>3010395.9</v>
      </c>
      <c r="D6" s="26">
        <f>D7+D36+D45</f>
        <v>2870395.9</v>
      </c>
      <c r="E6" s="26">
        <f>E7+E36+E45</f>
        <v>140000</v>
      </c>
    </row>
    <row r="7" ht="25" customHeight="1" spans="1:5">
      <c r="A7" s="25">
        <v>301</v>
      </c>
      <c r="B7" s="25" t="s">
        <v>137</v>
      </c>
      <c r="C7" s="16">
        <f t="shared" ref="C7:C62" si="0">D7+E7</f>
        <v>2637347.68</v>
      </c>
      <c r="D7" s="16">
        <f>D8+D9+D10+D11+D12+D13+D14+D17+D15+D18+D19+D20+D21+D22+D23+D24+D25+D26+D27+D28+D29+D30+D31+D32+D33+D34+D35+D16</f>
        <v>2637347.68</v>
      </c>
      <c r="E7" s="16">
        <f>0</f>
        <v>0</v>
      </c>
    </row>
    <row r="8" ht="25" customHeight="1" spans="1:5">
      <c r="A8" s="27">
        <v>30101</v>
      </c>
      <c r="B8" s="28" t="s">
        <v>138</v>
      </c>
      <c r="C8" s="16">
        <f t="shared" si="0"/>
        <v>457392.6</v>
      </c>
      <c r="D8" s="29">
        <v>457392.6</v>
      </c>
      <c r="E8" s="16"/>
    </row>
    <row r="9" ht="25" customHeight="1" spans="1:5">
      <c r="A9" s="27">
        <v>30101</v>
      </c>
      <c r="B9" s="28" t="s">
        <v>139</v>
      </c>
      <c r="C9" s="16">
        <f t="shared" si="0"/>
        <v>375694.2</v>
      </c>
      <c r="D9" s="29">
        <v>375694.2</v>
      </c>
      <c r="E9" s="16"/>
    </row>
    <row r="10" ht="25" customHeight="1" spans="1:5">
      <c r="A10" s="27">
        <v>30102</v>
      </c>
      <c r="B10" s="28" t="s">
        <v>140</v>
      </c>
      <c r="C10" s="16">
        <f t="shared" si="0"/>
        <v>410659.2</v>
      </c>
      <c r="D10" s="29">
        <v>410659.2</v>
      </c>
      <c r="E10" s="16"/>
    </row>
    <row r="11" ht="25" customHeight="1" spans="1:5">
      <c r="A11" s="27">
        <v>30102</v>
      </c>
      <c r="B11" s="28" t="s">
        <v>141</v>
      </c>
      <c r="C11" s="16">
        <f t="shared" si="0"/>
        <v>46374.3</v>
      </c>
      <c r="D11" s="29">
        <v>46374.3</v>
      </c>
      <c r="E11" s="16"/>
    </row>
    <row r="12" ht="25" customHeight="1" spans="1:5">
      <c r="A12" s="27">
        <v>30103</v>
      </c>
      <c r="B12" s="28" t="s">
        <v>142</v>
      </c>
      <c r="C12" s="16">
        <f t="shared" si="0"/>
        <v>38116.05</v>
      </c>
      <c r="D12" s="29">
        <v>38116.05</v>
      </c>
      <c r="E12" s="16"/>
    </row>
    <row r="13" ht="25" customHeight="1" spans="1:5">
      <c r="A13" s="27">
        <v>30103</v>
      </c>
      <c r="B13" s="28" t="s">
        <v>143</v>
      </c>
      <c r="C13" s="16">
        <f t="shared" si="0"/>
        <v>31307.85</v>
      </c>
      <c r="D13" s="29">
        <v>31307.85</v>
      </c>
      <c r="E13" s="16"/>
    </row>
    <row r="14" ht="25" customHeight="1" spans="1:5">
      <c r="A14" s="27">
        <v>30103</v>
      </c>
      <c r="B14" s="28" t="s">
        <v>144</v>
      </c>
      <c r="C14" s="16">
        <f t="shared" si="0"/>
        <v>117000</v>
      </c>
      <c r="D14" s="29">
        <v>117000</v>
      </c>
      <c r="E14" s="16"/>
    </row>
    <row r="15" ht="25" customHeight="1" spans="1:5">
      <c r="A15" s="27">
        <v>30103</v>
      </c>
      <c r="B15" s="28" t="s">
        <v>145</v>
      </c>
      <c r="C15" s="16">
        <f t="shared" si="0"/>
        <v>130500</v>
      </c>
      <c r="D15" s="29">
        <v>130500</v>
      </c>
      <c r="E15" s="16"/>
    </row>
    <row r="16" ht="25" customHeight="1" spans="1:5">
      <c r="A16" s="27">
        <v>30107</v>
      </c>
      <c r="B16" s="28" t="s">
        <v>146</v>
      </c>
      <c r="C16" s="16">
        <f t="shared" si="0"/>
        <v>229935</v>
      </c>
      <c r="D16" s="29">
        <v>229935</v>
      </c>
      <c r="E16" s="16"/>
    </row>
    <row r="17" ht="25" customHeight="1" spans="1:5">
      <c r="A17" s="27">
        <v>30108</v>
      </c>
      <c r="B17" s="28" t="s">
        <v>147</v>
      </c>
      <c r="C17" s="16">
        <f t="shared" si="0"/>
        <v>158746.06</v>
      </c>
      <c r="D17" s="29">
        <v>158746.06</v>
      </c>
      <c r="E17" s="16"/>
    </row>
    <row r="18" ht="25" customHeight="1" spans="1:5">
      <c r="A18" s="27">
        <v>30110</v>
      </c>
      <c r="B18" s="28" t="s">
        <v>148</v>
      </c>
      <c r="C18" s="16">
        <f t="shared" si="0"/>
        <v>58900.91</v>
      </c>
      <c r="D18" s="29">
        <v>58900.91</v>
      </c>
      <c r="E18" s="16"/>
    </row>
    <row r="19" ht="25" customHeight="1" spans="1:5">
      <c r="A19" s="27">
        <v>30110</v>
      </c>
      <c r="B19" s="28" t="s">
        <v>149</v>
      </c>
      <c r="C19" s="16">
        <f t="shared" si="0"/>
        <v>680.4</v>
      </c>
      <c r="D19" s="29">
        <v>680.4</v>
      </c>
      <c r="E19" s="16"/>
    </row>
    <row r="20" ht="25" customHeight="1" spans="1:5">
      <c r="A20" s="27">
        <v>30112</v>
      </c>
      <c r="B20" s="28" t="s">
        <v>150</v>
      </c>
      <c r="C20" s="16">
        <f t="shared" si="0"/>
        <v>4736.98</v>
      </c>
      <c r="D20" s="29">
        <v>4736.98</v>
      </c>
      <c r="E20" s="16"/>
    </row>
    <row r="21" ht="25" customHeight="1" spans="1:5">
      <c r="A21" s="27">
        <v>30112</v>
      </c>
      <c r="B21" s="28" t="s">
        <v>151</v>
      </c>
      <c r="C21" s="16">
        <f t="shared" si="0"/>
        <v>1812.34</v>
      </c>
      <c r="D21" s="29">
        <v>1812.34</v>
      </c>
      <c r="E21" s="16"/>
    </row>
    <row r="22" ht="25" customHeight="1" spans="1:5">
      <c r="A22" s="27">
        <v>30108</v>
      </c>
      <c r="B22" s="28" t="s">
        <v>152</v>
      </c>
      <c r="C22" s="16">
        <f t="shared" si="0"/>
        <v>123620.62</v>
      </c>
      <c r="D22" s="29">
        <v>123620.62</v>
      </c>
      <c r="E22" s="16"/>
    </row>
    <row r="23" ht="25" customHeight="1" spans="1:5">
      <c r="A23" s="27">
        <v>30110</v>
      </c>
      <c r="B23" s="28" t="s">
        <v>153</v>
      </c>
      <c r="C23" s="16">
        <f t="shared" si="0"/>
        <v>43986.24</v>
      </c>
      <c r="D23" s="29">
        <v>43986.24</v>
      </c>
      <c r="E23" s="16"/>
    </row>
    <row r="24" ht="25" customHeight="1" spans="1:5">
      <c r="A24" s="27">
        <v>30110</v>
      </c>
      <c r="B24" s="28" t="s">
        <v>154</v>
      </c>
      <c r="C24" s="16">
        <f t="shared" si="0"/>
        <v>756</v>
      </c>
      <c r="D24" s="29">
        <v>756</v>
      </c>
      <c r="E24" s="16"/>
    </row>
    <row r="25" ht="25" customHeight="1" spans="1:5">
      <c r="A25" s="27">
        <v>30112</v>
      </c>
      <c r="B25" s="28" t="s">
        <v>155</v>
      </c>
      <c r="C25" s="16">
        <f t="shared" si="0"/>
        <v>1353.42</v>
      </c>
      <c r="D25" s="29">
        <v>1353.42</v>
      </c>
      <c r="E25" s="16"/>
    </row>
    <row r="26" ht="25" customHeight="1" spans="1:5">
      <c r="A26" s="27">
        <v>30113</v>
      </c>
      <c r="B26" s="28" t="s">
        <v>156</v>
      </c>
      <c r="C26" s="16">
        <f t="shared" si="0"/>
        <v>119059.54</v>
      </c>
      <c r="D26" s="29">
        <v>119059.54</v>
      </c>
      <c r="E26" s="16"/>
    </row>
    <row r="27" ht="25" customHeight="1" spans="1:5">
      <c r="A27" s="27">
        <v>30113</v>
      </c>
      <c r="B27" s="28" t="s">
        <v>157</v>
      </c>
      <c r="C27" s="16">
        <f t="shared" si="0"/>
        <v>92715.46</v>
      </c>
      <c r="D27" s="29">
        <v>92715.46</v>
      </c>
      <c r="E27" s="16"/>
    </row>
    <row r="28" ht="25" customHeight="1" spans="1:5">
      <c r="A28" s="27">
        <v>30102</v>
      </c>
      <c r="B28" s="28" t="s">
        <v>158</v>
      </c>
      <c r="C28" s="16">
        <f t="shared" si="0"/>
        <v>72337.65</v>
      </c>
      <c r="D28" s="29">
        <v>72337.65</v>
      </c>
      <c r="E28" s="16"/>
    </row>
    <row r="29" ht="25" customHeight="1" spans="1:5">
      <c r="A29" s="27">
        <v>30102</v>
      </c>
      <c r="B29" s="28" t="s">
        <v>159</v>
      </c>
      <c r="C29" s="16">
        <f t="shared" si="0"/>
        <v>53783.63</v>
      </c>
      <c r="D29" s="29">
        <v>53783.63</v>
      </c>
      <c r="E29" s="16"/>
    </row>
    <row r="30" ht="25" customHeight="1" spans="1:5">
      <c r="A30" s="27">
        <v>30108</v>
      </c>
      <c r="B30" s="28" t="s">
        <v>160</v>
      </c>
      <c r="C30" s="16">
        <f t="shared" si="0"/>
        <v>7556.13</v>
      </c>
      <c r="D30" s="29">
        <v>7556.13</v>
      </c>
      <c r="E30" s="16"/>
    </row>
    <row r="31" ht="25" customHeight="1" spans="1:5">
      <c r="A31" s="27">
        <v>30110</v>
      </c>
      <c r="B31" s="28" t="s">
        <v>161</v>
      </c>
      <c r="C31" s="16">
        <f t="shared" si="0"/>
        <v>3069.68</v>
      </c>
      <c r="D31" s="29">
        <v>3069.68</v>
      </c>
      <c r="E31" s="16"/>
    </row>
    <row r="32" ht="25" customHeight="1" spans="1:5">
      <c r="A32" s="27">
        <v>30112</v>
      </c>
      <c r="B32" s="28" t="s">
        <v>162</v>
      </c>
      <c r="C32" s="16">
        <f t="shared" si="0"/>
        <v>330.58</v>
      </c>
      <c r="D32" s="29">
        <v>330.58</v>
      </c>
      <c r="E32" s="16"/>
    </row>
    <row r="33" ht="25" customHeight="1" spans="1:5">
      <c r="A33" s="27">
        <v>30113</v>
      </c>
      <c r="B33" s="28" t="s">
        <v>163</v>
      </c>
      <c r="C33" s="16">
        <f t="shared" si="0"/>
        <v>5667.1</v>
      </c>
      <c r="D33" s="29">
        <v>5667.1</v>
      </c>
      <c r="E33" s="16"/>
    </row>
    <row r="34" ht="25" customHeight="1" spans="1:5">
      <c r="A34" s="27">
        <v>30199</v>
      </c>
      <c r="B34" s="28" t="s">
        <v>164</v>
      </c>
      <c r="C34" s="16">
        <f t="shared" si="0"/>
        <v>51161.29</v>
      </c>
      <c r="D34" s="29">
        <v>51161.29</v>
      </c>
      <c r="E34" s="16"/>
    </row>
    <row r="35" ht="25" customHeight="1" spans="1:5">
      <c r="A35" s="27">
        <v>30199</v>
      </c>
      <c r="B35" s="28" t="s">
        <v>165</v>
      </c>
      <c r="C35" s="16">
        <f t="shared" si="0"/>
        <v>94.45</v>
      </c>
      <c r="D35" s="29">
        <v>94.45</v>
      </c>
      <c r="E35" s="16"/>
    </row>
    <row r="36" ht="25" customHeight="1" spans="1:5">
      <c r="A36" s="30">
        <v>302</v>
      </c>
      <c r="B36" s="30" t="s">
        <v>166</v>
      </c>
      <c r="C36" s="16">
        <f t="shared" si="0"/>
        <v>366808.22</v>
      </c>
      <c r="D36" s="16">
        <f>+D37+D39+D40+D41+D44+D43+D42+D38</f>
        <v>226808.22</v>
      </c>
      <c r="E36" s="16">
        <f>+E37+E39+E40+E41+E44+E43+E42</f>
        <v>140000</v>
      </c>
    </row>
    <row r="37" ht="25" customHeight="1" spans="1:5">
      <c r="A37" s="27">
        <v>30201</v>
      </c>
      <c r="B37" s="28" t="s">
        <v>167</v>
      </c>
      <c r="C37" s="16">
        <f t="shared" si="0"/>
        <v>180000</v>
      </c>
      <c r="D37" s="29">
        <v>40000</v>
      </c>
      <c r="E37" s="31">
        <v>140000</v>
      </c>
    </row>
    <row r="38" ht="25" customHeight="1" spans="1:5">
      <c r="A38" s="27">
        <v>30202</v>
      </c>
      <c r="B38" s="28" t="s">
        <v>168</v>
      </c>
      <c r="C38" s="16">
        <f>D38+E38</f>
        <v>20000</v>
      </c>
      <c r="D38" s="29">
        <v>20000</v>
      </c>
      <c r="E38" s="8"/>
    </row>
    <row r="39" ht="25" customHeight="1" spans="1:5">
      <c r="A39" s="28">
        <v>30205</v>
      </c>
      <c r="B39" s="28" t="s">
        <v>169</v>
      </c>
      <c r="C39" s="16">
        <f>D39+E39</f>
        <v>5000</v>
      </c>
      <c r="D39" s="29">
        <v>5000</v>
      </c>
      <c r="E39" s="8"/>
    </row>
    <row r="40" ht="25" customHeight="1" spans="1:5">
      <c r="A40" s="28">
        <v>30211</v>
      </c>
      <c r="B40" s="28" t="s">
        <v>170</v>
      </c>
      <c r="C40" s="16">
        <f>D40+E40</f>
        <v>20000</v>
      </c>
      <c r="D40" s="29">
        <v>20000</v>
      </c>
      <c r="E40" s="8"/>
    </row>
    <row r="41" ht="25" customHeight="1" spans="1:5">
      <c r="A41" s="28">
        <v>30215</v>
      </c>
      <c r="B41" s="28" t="s">
        <v>171</v>
      </c>
      <c r="C41" s="16">
        <f>D41+E41</f>
        <v>10000</v>
      </c>
      <c r="D41" s="29">
        <v>10000</v>
      </c>
      <c r="E41" s="8"/>
    </row>
    <row r="42" ht="25" customHeight="1" spans="1:5">
      <c r="A42" s="28">
        <v>30228</v>
      </c>
      <c r="B42" s="28" t="s">
        <v>172</v>
      </c>
      <c r="C42" s="16">
        <f>D42+E42</f>
        <v>15741.43</v>
      </c>
      <c r="D42" s="29">
        <v>15741.43</v>
      </c>
      <c r="E42" s="8"/>
    </row>
    <row r="43" ht="25" customHeight="1" spans="1:5">
      <c r="A43" s="28">
        <v>30229</v>
      </c>
      <c r="B43" s="28" t="s">
        <v>173</v>
      </c>
      <c r="C43" s="16">
        <f>D43+E43</f>
        <v>19676.79</v>
      </c>
      <c r="D43" s="29">
        <v>19676.79</v>
      </c>
      <c r="E43" s="8"/>
    </row>
    <row r="44" ht="25" customHeight="1" spans="1:5">
      <c r="A44" s="28">
        <v>30239</v>
      </c>
      <c r="B44" s="28" t="s">
        <v>174</v>
      </c>
      <c r="C44" s="16">
        <f>D44+E44</f>
        <v>96390</v>
      </c>
      <c r="D44" s="29">
        <v>96390</v>
      </c>
      <c r="E44" s="8"/>
    </row>
    <row r="45" ht="25" customHeight="1" spans="1:5">
      <c r="A45" s="32">
        <v>303</v>
      </c>
      <c r="B45" s="30" t="s">
        <v>175</v>
      </c>
      <c r="C45" s="16">
        <f>D45+E45</f>
        <v>6240</v>
      </c>
      <c r="D45" s="16">
        <f>D46</f>
        <v>6240</v>
      </c>
      <c r="E45" s="16">
        <f>E46</f>
        <v>0</v>
      </c>
    </row>
    <row r="46" ht="25" customHeight="1" spans="1:5">
      <c r="A46" s="28">
        <v>30309</v>
      </c>
      <c r="B46" s="28" t="s">
        <v>176</v>
      </c>
      <c r="C46" s="16">
        <f>D46+E46</f>
        <v>6240</v>
      </c>
      <c r="D46" s="29">
        <v>6240</v>
      </c>
      <c r="E46" s="8"/>
    </row>
  </sheetData>
  <mergeCells count="4">
    <mergeCell ref="A1:E1"/>
    <mergeCell ref="A2:E2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10" sqref="F10"/>
    </sheetView>
  </sheetViews>
  <sheetFormatPr defaultColWidth="9" defaultRowHeight="13.5" outlineLevelCol="7"/>
  <cols>
    <col min="1" max="4" width="15.125" style="1" customWidth="1"/>
    <col min="5" max="6" width="18.5" style="1" customWidth="1"/>
    <col min="7" max="8" width="15.125" style="1" customWidth="1"/>
    <col min="9" max="16384" width="9" style="1"/>
  </cols>
  <sheetData>
    <row r="1" ht="27" spans="1:8">
      <c r="A1" s="2" t="s">
        <v>177</v>
      </c>
      <c r="B1" s="2"/>
      <c r="C1" s="2"/>
      <c r="D1" s="2"/>
      <c r="E1" s="2"/>
      <c r="F1" s="2"/>
      <c r="G1" s="2"/>
      <c r="H1" s="2"/>
    </row>
    <row r="2" ht="14.25" spans="1:8">
      <c r="A2" s="12" t="s">
        <v>2</v>
      </c>
      <c r="B2" s="12"/>
      <c r="C2" s="12"/>
      <c r="D2" s="12"/>
      <c r="E2" s="12"/>
      <c r="F2" s="12"/>
      <c r="G2" s="12"/>
      <c r="H2" s="12"/>
    </row>
    <row r="3" ht="25" customHeight="1" spans="1:8">
      <c r="A3" s="13" t="s">
        <v>116</v>
      </c>
      <c r="B3" s="19" t="s">
        <v>178</v>
      </c>
      <c r="C3" s="19"/>
      <c r="D3" s="19"/>
      <c r="E3" s="19"/>
      <c r="F3" s="19"/>
      <c r="G3" s="19" t="s">
        <v>171</v>
      </c>
      <c r="H3" s="19" t="s">
        <v>179</v>
      </c>
    </row>
    <row r="4" ht="25" customHeight="1" spans="1:8">
      <c r="A4" s="13"/>
      <c r="B4" s="19" t="s">
        <v>77</v>
      </c>
      <c r="C4" s="19" t="s">
        <v>180</v>
      </c>
      <c r="D4" s="19" t="s">
        <v>181</v>
      </c>
      <c r="E4" s="19" t="s">
        <v>182</v>
      </c>
      <c r="F4" s="19"/>
      <c r="G4" s="19"/>
      <c r="H4" s="19"/>
    </row>
    <row r="5" ht="25" customHeight="1" spans="1:8">
      <c r="A5" s="13"/>
      <c r="B5" s="19"/>
      <c r="C5" s="19"/>
      <c r="D5" s="19"/>
      <c r="E5" s="19" t="s">
        <v>183</v>
      </c>
      <c r="F5" s="19" t="s">
        <v>184</v>
      </c>
      <c r="G5" s="19"/>
      <c r="H5" s="19"/>
    </row>
    <row r="6" ht="25" customHeight="1" spans="1:8">
      <c r="A6" s="19" t="s">
        <v>55</v>
      </c>
      <c r="B6" s="19">
        <v>1</v>
      </c>
      <c r="C6" s="19">
        <v>2</v>
      </c>
      <c r="D6" s="19">
        <v>3</v>
      </c>
      <c r="E6" s="19">
        <v>4</v>
      </c>
      <c r="F6" s="19">
        <v>5</v>
      </c>
      <c r="G6" s="19">
        <v>6</v>
      </c>
      <c r="H6" s="19">
        <v>7</v>
      </c>
    </row>
    <row r="7" ht="25" customHeight="1" spans="1:8">
      <c r="A7" s="20" t="s">
        <v>65</v>
      </c>
      <c r="B7" s="21">
        <f>SUM(B8)</f>
        <v>0</v>
      </c>
      <c r="C7" s="21">
        <f>SUM(C8)</f>
        <v>0</v>
      </c>
      <c r="D7" s="21">
        <f>SUM(D8)</f>
        <v>0</v>
      </c>
      <c r="E7" s="21">
        <f>SUM(E8)</f>
        <v>0</v>
      </c>
      <c r="F7" s="21">
        <f>SUM(F8)</f>
        <v>0</v>
      </c>
      <c r="G7" s="21"/>
      <c r="H7" s="21"/>
    </row>
    <row r="8" ht="25" customHeight="1" spans="1:8">
      <c r="A8" s="22" t="s">
        <v>185</v>
      </c>
      <c r="B8" s="21">
        <f>C8+D8+E8+F8</f>
        <v>0</v>
      </c>
      <c r="C8" s="21"/>
      <c r="D8" s="21"/>
      <c r="E8" s="21"/>
      <c r="F8" s="21"/>
      <c r="G8" s="21">
        <v>10000</v>
      </c>
      <c r="H8" s="21"/>
    </row>
    <row r="9" ht="25" customHeight="1" spans="1:8">
      <c r="A9" s="22"/>
      <c r="B9" s="21"/>
      <c r="C9" s="21"/>
      <c r="D9" s="21"/>
      <c r="E9" s="21"/>
      <c r="F9" s="21"/>
      <c r="G9" s="21"/>
      <c r="H9" s="21"/>
    </row>
    <row r="10" ht="25" customHeight="1" spans="1:8">
      <c r="A10" s="22"/>
      <c r="B10" s="21"/>
      <c r="C10" s="21"/>
      <c r="D10" s="21"/>
      <c r="E10" s="21"/>
      <c r="F10" s="21"/>
      <c r="G10" s="21"/>
      <c r="H10" s="21"/>
    </row>
    <row r="11" ht="25" customHeight="1" spans="1:8">
      <c r="A11" s="22"/>
      <c r="B11" s="21"/>
      <c r="C11" s="21"/>
      <c r="D11" s="21"/>
      <c r="E11" s="21"/>
      <c r="F11" s="21"/>
      <c r="G11" s="21"/>
      <c r="H11" s="21"/>
    </row>
    <row r="12" ht="25" customHeight="1" spans="1:8">
      <c r="A12" s="22"/>
      <c r="B12" s="21"/>
      <c r="C12" s="21"/>
      <c r="D12" s="21"/>
      <c r="E12" s="21"/>
      <c r="F12" s="21"/>
      <c r="G12" s="21"/>
      <c r="H12" s="21"/>
    </row>
    <row r="13" ht="25" customHeight="1" spans="1:8">
      <c r="A13" s="22"/>
      <c r="B13" s="21"/>
      <c r="C13" s="21"/>
      <c r="D13" s="21"/>
      <c r="E13" s="21"/>
      <c r="F13" s="21"/>
      <c r="G13" s="21"/>
      <c r="H13" s="21"/>
    </row>
    <row r="14" ht="25" customHeight="1" spans="1:8">
      <c r="A14" s="22"/>
      <c r="B14" s="21"/>
      <c r="C14" s="21"/>
      <c r="D14" s="21"/>
      <c r="E14" s="21"/>
      <c r="F14" s="21"/>
      <c r="G14" s="21"/>
      <c r="H14" s="21"/>
    </row>
    <row r="15" ht="25" customHeight="1" spans="1:8">
      <c r="A15" s="22"/>
      <c r="B15" s="21"/>
      <c r="C15" s="21"/>
      <c r="D15" s="21"/>
      <c r="E15" s="21"/>
      <c r="F15" s="21"/>
      <c r="G15" s="21"/>
      <c r="H15" s="21"/>
    </row>
    <row r="16" ht="25" customHeight="1" spans="1:8">
      <c r="A16" s="22"/>
      <c r="B16" s="21"/>
      <c r="C16" s="21"/>
      <c r="D16" s="21"/>
      <c r="E16" s="21"/>
      <c r="F16" s="21"/>
      <c r="G16" s="21"/>
      <c r="H16" s="21"/>
    </row>
    <row r="17" ht="25" customHeight="1" spans="1:1">
      <c r="A17" s="23" t="s">
        <v>53</v>
      </c>
    </row>
  </sheetData>
  <mergeCells count="10">
    <mergeCell ref="A1:H1"/>
    <mergeCell ref="A2:H2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19" sqref="D19"/>
    </sheetView>
  </sheetViews>
  <sheetFormatPr defaultColWidth="9" defaultRowHeight="13.5" outlineLevelCol="4"/>
  <cols>
    <col min="1" max="1" width="11.375" style="1" customWidth="1"/>
    <col min="2" max="5" width="28.375" style="1" customWidth="1"/>
    <col min="6" max="16384" width="9" style="1"/>
  </cols>
  <sheetData>
    <row r="1" ht="27" spans="1:5">
      <c r="A1" s="2" t="s">
        <v>186</v>
      </c>
      <c r="B1" s="2"/>
      <c r="C1" s="2"/>
      <c r="D1" s="2"/>
      <c r="E1" s="2"/>
    </row>
    <row r="2" ht="14.25" spans="1:5">
      <c r="A2" s="12" t="s">
        <v>187</v>
      </c>
      <c r="B2" s="12"/>
      <c r="C2" s="12"/>
      <c r="D2" s="12"/>
      <c r="E2" s="12"/>
    </row>
    <row r="3" ht="25" customHeight="1" spans="1:5">
      <c r="A3" s="13" t="s">
        <v>188</v>
      </c>
      <c r="B3" s="13" t="s">
        <v>5</v>
      </c>
      <c r="C3" s="13" t="s">
        <v>77</v>
      </c>
      <c r="D3" s="13" t="s">
        <v>62</v>
      </c>
      <c r="E3" s="13" t="s">
        <v>63</v>
      </c>
    </row>
    <row r="4" ht="25" customHeight="1" spans="1:5">
      <c r="A4" s="13" t="s">
        <v>55</v>
      </c>
      <c r="B4" s="13" t="s">
        <v>55</v>
      </c>
      <c r="C4" s="13">
        <v>1</v>
      </c>
      <c r="D4" s="13">
        <v>2</v>
      </c>
      <c r="E4" s="13">
        <v>3</v>
      </c>
    </row>
    <row r="5" ht="25" customHeight="1" spans="1:5">
      <c r="A5" s="7"/>
      <c r="B5" s="15" t="s">
        <v>65</v>
      </c>
      <c r="C5" s="16">
        <f>SUM(C6:C20)</f>
        <v>321390</v>
      </c>
      <c r="D5" s="16">
        <f>SUM(D6:D20)</f>
        <v>181390</v>
      </c>
      <c r="E5" s="16">
        <f>SUM(E6:E20)</f>
        <v>140000</v>
      </c>
    </row>
    <row r="6" ht="25" customHeight="1" spans="1:5">
      <c r="A6" s="9">
        <v>1</v>
      </c>
      <c r="B6" s="10" t="s">
        <v>189</v>
      </c>
      <c r="C6" s="8">
        <f>D6+E6</f>
        <v>180000</v>
      </c>
      <c r="D6" s="8">
        <v>40000</v>
      </c>
      <c r="E6" s="17">
        <v>140000</v>
      </c>
    </row>
    <row r="7" ht="25" customHeight="1" spans="1:5">
      <c r="A7" s="9">
        <v>2</v>
      </c>
      <c r="B7" s="10" t="s">
        <v>190</v>
      </c>
      <c r="C7" s="8">
        <f t="shared" ref="C7:C20" si="0">D7+E7</f>
        <v>20000</v>
      </c>
      <c r="D7" s="8">
        <v>20000</v>
      </c>
      <c r="E7" s="17"/>
    </row>
    <row r="8" ht="25" customHeight="1" spans="1:5">
      <c r="A8" s="9">
        <v>3</v>
      </c>
      <c r="B8" s="10" t="s">
        <v>191</v>
      </c>
      <c r="C8" s="8">
        <f t="shared" si="0"/>
        <v>5000</v>
      </c>
      <c r="D8" s="8">
        <v>5000</v>
      </c>
      <c r="E8" s="17"/>
    </row>
    <row r="9" ht="25" customHeight="1" spans="1:5">
      <c r="A9" s="9">
        <v>4</v>
      </c>
      <c r="B9" s="10" t="s">
        <v>192</v>
      </c>
      <c r="C9" s="8">
        <f t="shared" si="0"/>
        <v>0</v>
      </c>
      <c r="D9" s="8"/>
      <c r="E9" s="17"/>
    </row>
    <row r="10" ht="25" customHeight="1" spans="1:5">
      <c r="A10" s="9">
        <v>5</v>
      </c>
      <c r="B10" s="10" t="s">
        <v>193</v>
      </c>
      <c r="C10" s="8">
        <f t="shared" si="0"/>
        <v>0</v>
      </c>
      <c r="D10" s="8"/>
      <c r="E10" s="17"/>
    </row>
    <row r="11" ht="25" customHeight="1" spans="1:5">
      <c r="A11" s="9">
        <v>6</v>
      </c>
      <c r="B11" s="10" t="s">
        <v>194</v>
      </c>
      <c r="C11" s="8">
        <f t="shared" si="0"/>
        <v>0</v>
      </c>
      <c r="D11" s="8"/>
      <c r="E11" s="17"/>
    </row>
    <row r="12" ht="25" customHeight="1" spans="1:5">
      <c r="A12" s="9">
        <v>7</v>
      </c>
      <c r="B12" s="10" t="s">
        <v>195</v>
      </c>
      <c r="C12" s="8">
        <f t="shared" si="0"/>
        <v>0</v>
      </c>
      <c r="D12" s="8"/>
      <c r="E12" s="17"/>
    </row>
    <row r="13" ht="25" customHeight="1" spans="1:5">
      <c r="A13" s="9">
        <v>8</v>
      </c>
      <c r="B13" s="10" t="s">
        <v>196</v>
      </c>
      <c r="C13" s="8">
        <f t="shared" si="0"/>
        <v>20000</v>
      </c>
      <c r="D13" s="8">
        <v>20000</v>
      </c>
      <c r="E13" s="17"/>
    </row>
    <row r="14" ht="25" customHeight="1" spans="1:5">
      <c r="A14" s="9">
        <v>9</v>
      </c>
      <c r="B14" s="10" t="s">
        <v>197</v>
      </c>
      <c r="C14" s="8">
        <f t="shared" si="0"/>
        <v>0</v>
      </c>
      <c r="D14" s="8"/>
      <c r="E14" s="17"/>
    </row>
    <row r="15" ht="25" customHeight="1" spans="1:5">
      <c r="A15" s="9">
        <v>10</v>
      </c>
      <c r="B15" s="10" t="s">
        <v>198</v>
      </c>
      <c r="C15" s="8">
        <f t="shared" si="0"/>
        <v>0</v>
      </c>
      <c r="D15" s="8"/>
      <c r="E15" s="17"/>
    </row>
    <row r="16" ht="25" customHeight="1" spans="1:5">
      <c r="A16" s="9">
        <v>11</v>
      </c>
      <c r="B16" s="10" t="s">
        <v>199</v>
      </c>
      <c r="C16" s="8">
        <f t="shared" si="0"/>
        <v>0</v>
      </c>
      <c r="D16" s="8"/>
      <c r="E16" s="17"/>
    </row>
    <row r="17" ht="25" customHeight="1" spans="1:5">
      <c r="A17" s="9">
        <v>12</v>
      </c>
      <c r="B17" s="10" t="s">
        <v>200</v>
      </c>
      <c r="C17" s="8">
        <f t="shared" si="0"/>
        <v>0</v>
      </c>
      <c r="D17" s="8"/>
      <c r="E17" s="17"/>
    </row>
    <row r="18" ht="25" customHeight="1" spans="1:5">
      <c r="A18" s="9">
        <v>13</v>
      </c>
      <c r="B18" s="10" t="s">
        <v>201</v>
      </c>
      <c r="C18" s="8">
        <f t="shared" si="0"/>
        <v>0</v>
      </c>
      <c r="D18" s="8"/>
      <c r="E18" s="17"/>
    </row>
    <row r="19" ht="25" customHeight="1" spans="1:5">
      <c r="A19" s="9">
        <v>14</v>
      </c>
      <c r="B19" s="10" t="s">
        <v>202</v>
      </c>
      <c r="C19" s="8">
        <f t="shared" si="0"/>
        <v>96390</v>
      </c>
      <c r="D19" s="8">
        <v>96390</v>
      </c>
      <c r="E19" s="17"/>
    </row>
    <row r="20" ht="25" customHeight="1" spans="1:5">
      <c r="A20" s="9">
        <v>15</v>
      </c>
      <c r="B20" s="10" t="s">
        <v>203</v>
      </c>
      <c r="C20" s="8">
        <f t="shared" si="0"/>
        <v>0</v>
      </c>
      <c r="D20" s="8"/>
      <c r="E20" s="17"/>
    </row>
    <row r="21" ht="25" customHeight="1" spans="1:5">
      <c r="A21" s="18" t="s">
        <v>204</v>
      </c>
      <c r="B21" s="18"/>
      <c r="C21" s="18"/>
      <c r="D21" s="18"/>
      <c r="E21" s="18"/>
    </row>
  </sheetData>
  <mergeCells count="3">
    <mergeCell ref="A1:E1"/>
    <mergeCell ref="A2:E2"/>
    <mergeCell ref="A21:E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#YOLO</cp:lastModifiedBy>
  <dcterms:created xsi:type="dcterms:W3CDTF">2006-09-16T00:00:00Z</dcterms:created>
  <dcterms:modified xsi:type="dcterms:W3CDTF">2023-04-25T02:15:34Z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49EBA1EBB5304717B4B70F8FF9940FD3_13</vt:lpwstr>
  </property>
</Properties>
</file>