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9"/>
  </bookViews>
  <sheets>
    <sheet name="1" sheetId="13" r:id="rId1"/>
    <sheet name="2" sheetId="24" r:id="rId2"/>
    <sheet name="3" sheetId="25" r:id="rId3"/>
    <sheet name="4" sheetId="23" r:id="rId4"/>
    <sheet name="5" sheetId="15" r:id="rId5"/>
    <sheet name="6" sheetId="17" r:id="rId6"/>
    <sheet name="7" sheetId="18" r:id="rId7"/>
    <sheet name="8" sheetId="29" r:id="rId8"/>
    <sheet name="9" sheetId="20" r:id="rId9"/>
    <sheet name="10" sheetId="12" r:id="rId10"/>
    <sheet name="11" sheetId="33" r:id="rId11"/>
    <sheet name="12" sheetId="34" r:id="rId12"/>
  </sheets>
  <definedNames>
    <definedName name="_xlnm.Print_Area" localSheetId="0">'1'!$A$1:$D$54</definedName>
    <definedName name="_xlnm.Print_Area" localSheetId="9">'10'!$A$1:$B$14</definedName>
    <definedName name="_xlnm.Print_Area" localSheetId="1">'2'!$A$1:$B$37</definedName>
    <definedName name="_xlnm.Print_Area" localSheetId="3">'4'!$A$1:$F$34</definedName>
    <definedName name="_xlnm.Print_Area" localSheetId="4">'5'!$A$1:$H$13</definedName>
    <definedName name="_xlnm.Print_Area" localSheetId="5">'6'!$A$1:$E$23</definedName>
    <definedName name="_xlnm.Print_Area" localSheetId="6">'7'!$A$1:$E$42</definedName>
    <definedName name="_xlnm.Print_Area" localSheetId="7">'8'!$A$1:$H$12</definedName>
    <definedName name="_xlnm.Print_Area" localSheetId="8">'9'!$A$1:$E$20</definedName>
    <definedName name="_xlnm.Print_Titles" localSheetId="0">'1'!$1:$5</definedName>
    <definedName name="_xlnm.Print_Titles" localSheetId="9">'10'!$1:$5</definedName>
    <definedName name="_xlnm.Print_Titles" localSheetId="1">'2'!$1:$4</definedName>
    <definedName name="_xlnm.Print_Titles" localSheetId="2">'3'!$1:$6</definedName>
    <definedName name="_xlnm.Print_Titles" localSheetId="3">'4'!$1:$5</definedName>
    <definedName name="_xlnm.Print_Titles" localSheetId="4">'5'!$1:$6</definedName>
    <definedName name="_xlnm.Print_Titles" localSheetId="5">'6'!$1:$6</definedName>
    <definedName name="_xlnm.Print_Titles" localSheetId="6">'7'!$1:$6</definedName>
    <definedName name="_xlnm.Print_Titles" localSheetId="7">'8'!$1:$5</definedName>
    <definedName name="_xlnm.Print_Titles" localSheetId="8">'9'!$1:$5</definedName>
  </definedNames>
  <calcPr calcId="144525"/>
</workbook>
</file>

<file path=xl/sharedStrings.xml><?xml version="1.0" encoding="utf-8"?>
<sst xmlns="http://schemas.openxmlformats.org/spreadsheetml/2006/main" count="549" uniqueCount="413">
  <si>
    <t>表一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</si>
  <si>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</si>
  <si>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</si>
  <si>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</si>
  <si>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</si>
  <si>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</si>
  <si>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</si>
  <si>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</si>
  <si>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</si>
  <si>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</si>
  <si>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</si>
  <si>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</si>
  <si>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</si>
  <si>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</si>
  <si>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</si>
  <si>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</si>
  <si>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</si>
  <si>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</si>
  <si>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</si>
  <si>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</si>
  <si>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（七）文化旅游体育与传媒支出</t>
  </si>
  <si>
    <t>八、经营收入</t>
  </si>
  <si>
    <t>（八）社会保障和就业支出</t>
  </si>
  <si>
    <t>九、其他收入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</si>
  <si>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</si>
  <si>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</si>
  <si>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</si>
  <si>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</si>
  <si>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</si>
  <si>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</si>
  <si>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</si>
  <si>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</si>
  <si>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</si>
  <si>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</si>
  <si>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</si>
  <si>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</si>
  <si>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</si>
  <si>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</si>
  <si>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</si>
  <si>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</si>
  <si>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</si>
  <si>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</si>
  <si>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</si>
  <si>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</si>
  <si>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本年收入合计</t>
  </si>
  <si>
    <t>本年支出合计</t>
  </si>
  <si>
    <t>十、上年结转</t>
  </si>
  <si>
    <t>结转下年</t>
  </si>
  <si>
    <t xml:space="preserve">  财政性资金结转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</si>
  <si>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 一般公共预算结转</t>
    </r>
  </si>
  <si>
    <r>
      <rPr>
        <sz val="9"/>
        <color indexed="8"/>
        <rFont val="宋体"/>
        <charset val="134"/>
      </rPr>
      <t xml:space="preserve">  </t>
    </r>
    <r>
      <rPr>
        <sz val="9"/>
        <color indexed="8"/>
        <rFont val="宋体"/>
        <charset val="134"/>
      </rPr>
      <t xml:space="preserve">  政府性基金预算结转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</si>
  <si>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国有资本经营预算结转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</si>
  <si>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非</t>
    </r>
    <r>
      <rPr>
        <sz val="9"/>
        <color indexed="8"/>
        <rFont val="宋体"/>
        <charset val="134"/>
      </rPr>
      <t>财政性资金结转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</si>
  <si>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>教育专户结转</t>
    </r>
  </si>
  <si>
    <t>十一、上年结余</t>
  </si>
  <si>
    <t xml:space="preserve">  财政性资金结余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</si>
  <si>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 一般公共预算结余</t>
    </r>
  </si>
  <si>
    <r>
      <rPr>
        <sz val="9"/>
        <color indexed="8"/>
        <rFont val="宋体"/>
        <charset val="134"/>
      </rPr>
      <t xml:space="preserve">  </t>
    </r>
    <r>
      <rPr>
        <sz val="9"/>
        <color indexed="8"/>
        <rFont val="宋体"/>
        <charset val="134"/>
      </rPr>
      <t xml:space="preserve">  政府性基金预算结余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</si>
  <si>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国有资本经营预算结余</t>
    </r>
  </si>
  <si>
    <t xml:space="preserve">  非财政性资金结余</t>
  </si>
  <si>
    <t>收入总计</t>
  </si>
  <si>
    <t>支出总计</t>
  </si>
  <si>
    <t>表二</t>
  </si>
  <si>
    <t>部门收入总体情况表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</si>
  <si>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</si>
  <si>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</si>
  <si>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</si>
  <si>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其他非经营性国有资产收入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</si>
  <si>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</si>
  <si>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</si>
  <si>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</si>
  <si>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</si>
  <si>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</si>
  <si>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</si>
  <si>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</si>
  <si>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</si>
  <si>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</si>
  <si>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</si>
  <si>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</si>
  <si>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</si>
  <si>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</si>
  <si>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</si>
  <si>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表三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</si>
  <si>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</si>
  <si>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</si>
  <si>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</si>
  <si>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</si>
  <si>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</si>
  <si>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</si>
  <si>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功能分类科目编码</t>
  </si>
  <si>
    <t>科目名称</t>
  </si>
  <si>
    <t>**</t>
  </si>
  <si>
    <t>合计</t>
  </si>
  <si>
    <t>代表工作</t>
  </si>
  <si>
    <t>行政运行</t>
  </si>
  <si>
    <t>其他政府办公厅（室）及相关机构事务支出</t>
  </si>
  <si>
    <t>事业运行</t>
  </si>
  <si>
    <t xml:space="preserve">  其他组织事务支出</t>
  </si>
  <si>
    <t>群众文化</t>
  </si>
  <si>
    <t>2079999</t>
  </si>
  <si>
    <t xml:space="preserve">  其他文化旅游体育与传媒支出</t>
  </si>
  <si>
    <t>综合业务管理</t>
  </si>
  <si>
    <t>机关事业单位基本养老保险缴费支出</t>
  </si>
  <si>
    <t>财政对失业保险基金的补助</t>
  </si>
  <si>
    <t>财政对工伤保险基金的补助</t>
  </si>
  <si>
    <t>计划生育机构</t>
  </si>
  <si>
    <t>财政对职工基本医疗保险基金的补助</t>
  </si>
  <si>
    <t>财政对其他基本医疗保险基金的补助</t>
  </si>
  <si>
    <t>2110402</t>
  </si>
  <si>
    <t xml:space="preserve">  农村环境保护</t>
  </si>
  <si>
    <t>城乡社区环境卫生</t>
  </si>
  <si>
    <t>2130199</t>
  </si>
  <si>
    <t xml:space="preserve">  其他农业农村支出</t>
  </si>
  <si>
    <t>2130504</t>
  </si>
  <si>
    <t xml:space="preserve">  农村基础设施建设</t>
  </si>
  <si>
    <t>2130599</t>
  </si>
  <si>
    <t xml:space="preserve">  其他扶贫支出</t>
  </si>
  <si>
    <t>对村民委员会和村党支部的补助</t>
  </si>
  <si>
    <t>农村综合改革示范试点补助</t>
  </si>
  <si>
    <t>2130799</t>
  </si>
  <si>
    <t xml:space="preserve">  其他农村综合改革支出</t>
  </si>
  <si>
    <t>2140104</t>
  </si>
  <si>
    <t xml:space="preserve">  公路建设</t>
  </si>
  <si>
    <t>返回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</si>
  <si>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</si>
  <si>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</si>
  <si>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</si>
  <si>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</si>
  <si>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</si>
  <si>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</si>
  <si>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</si>
  <si>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（三）国有资本经营预算财政拨款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</si>
  <si>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</si>
  <si>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</si>
  <si>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</si>
  <si>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</si>
  <si>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</si>
  <si>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表五</t>
  </si>
  <si>
    <t>财政拨款支出表</t>
  </si>
  <si>
    <t>单位名称</t>
  </si>
  <si>
    <t>一般公共预算支出</t>
  </si>
  <si>
    <t>国有资本经营预算支出</t>
  </si>
  <si>
    <t>表六</t>
  </si>
  <si>
    <t>一般公共预算支出情况表</t>
  </si>
  <si>
    <t>科目编码</t>
  </si>
  <si>
    <t>表七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</si>
  <si>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</si>
  <si>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</si>
  <si>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</si>
  <si>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</si>
  <si>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</si>
  <si>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</si>
  <si>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</si>
  <si>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</si>
  <si>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</si>
  <si>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</si>
  <si>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</si>
  <si>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</si>
  <si>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</si>
  <si>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</si>
  <si>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</si>
  <si>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</si>
  <si>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</si>
  <si>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</si>
  <si>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</si>
  <si>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</si>
  <si>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</si>
  <si>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</si>
  <si>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</si>
  <si>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</si>
  <si>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</si>
  <si>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</si>
  <si>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</si>
  <si>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</si>
  <si>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</si>
  <si>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</si>
  <si>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</si>
  <si>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</si>
  <si>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</si>
  <si>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</si>
  <si>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</si>
  <si>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</si>
  <si>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</si>
  <si>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</si>
  <si>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</si>
  <si>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</si>
  <si>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</si>
  <si>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</si>
  <si>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</si>
  <si>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</si>
  <si>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</si>
  <si>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</si>
  <si>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</si>
  <si>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</si>
  <si>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</si>
  <si>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</si>
  <si>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</si>
  <si>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</si>
  <si>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</si>
  <si>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</si>
  <si>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</si>
  <si>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</si>
  <si>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</si>
  <si>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</si>
  <si>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</si>
  <si>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</si>
  <si>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</si>
  <si>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</si>
  <si>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</si>
  <si>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</si>
  <si>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</si>
  <si>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</si>
  <si>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</si>
  <si>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</si>
  <si>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</si>
  <si>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</si>
  <si>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</si>
  <si>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中不含退休人员退休金</t>
    </r>
  </si>
  <si>
    <t>表八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</si>
  <si>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</si>
  <si>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</si>
  <si>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</si>
  <si>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</si>
  <si>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</si>
  <si>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</si>
  <si>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</si>
  <si>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</si>
  <si>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</si>
  <si>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表九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</si>
  <si>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</si>
  <si>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</si>
  <si>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</si>
  <si>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</si>
  <si>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</si>
  <si>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</si>
  <si>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</si>
  <si>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</si>
  <si>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</si>
  <si>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</si>
  <si>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福利费</t>
  </si>
  <si>
    <t>工会经费</t>
  </si>
  <si>
    <t>公务用车运行维护费</t>
  </si>
  <si>
    <t>其他商品和服务支出</t>
  </si>
  <si>
    <t>办公设备购置</t>
  </si>
  <si>
    <t>表十</t>
  </si>
  <si>
    <t>政府性基金预算支出情况表</t>
  </si>
  <si>
    <t>项        目</t>
  </si>
  <si>
    <t>表十一</t>
  </si>
  <si>
    <t>部门支出项目绩效目标申报表</t>
  </si>
  <si>
    <t>项目申报单位:(盖章)</t>
  </si>
  <si>
    <t>项目名称</t>
  </si>
  <si>
    <t>刘川镇环境卫生整治及垃圾清运费</t>
  </si>
  <si>
    <t>项目类型</t>
  </si>
  <si>
    <t>延续性项目</t>
  </si>
  <si>
    <t>资金用途</t>
  </si>
  <si>
    <t>环境卫生整治及垃圾清运劳务费、租赁费、购置费等</t>
  </si>
  <si>
    <t>项目期</t>
  </si>
  <si>
    <t>2021.01-2021.12</t>
  </si>
  <si>
    <t>项目联系人</t>
  </si>
  <si>
    <t>苏其斌</t>
  </si>
  <si>
    <t>联系电话</t>
  </si>
  <si>
    <t>主管单位</t>
  </si>
  <si>
    <t>刘川镇人民政府</t>
  </si>
  <si>
    <t>财政归口股室</t>
  </si>
  <si>
    <t>乡财股</t>
  </si>
  <si>
    <t>项目开始时间</t>
  </si>
  <si>
    <t>2021.01.01</t>
  </si>
  <si>
    <t>项目完成时间</t>
  </si>
  <si>
    <t>2021.12.31</t>
  </si>
  <si>
    <t>项目资金
（万元）</t>
  </si>
  <si>
    <t>项目总投资</t>
  </si>
  <si>
    <t>县级安排（不含中央省级补助）</t>
  </si>
  <si>
    <t>上年度县级安排（不含中央省级补助）</t>
  </si>
  <si>
    <t>其中：县本级支出</t>
  </si>
  <si>
    <t>项目概况</t>
  </si>
  <si>
    <t>计划2021年有针对性地在各村广泛开展以农村生活垃圾污染治理为重点、以无垃圾乱堆、无垃圾露天焚烧、无乱采乱挖、无烟花鞭炮燃放等为目标的环境综合整治活动，规范各村垃圾清运活动。</t>
  </si>
  <si>
    <t>立项依据</t>
  </si>
  <si>
    <t>项目设立的必要性</t>
  </si>
  <si>
    <t>农村人居环境得到根本性改善。</t>
  </si>
  <si>
    <t>保证项目实施的制度、措施</t>
  </si>
  <si>
    <t>全面实行村干部环境卫生责任区包干制度、监委会定期检查曝光、评比制度，严格落实门前“三包”（包庭院整洁、包承包责任田污染源收集处理、包家庭垃圾分类处理）责任制度。</t>
  </si>
  <si>
    <t>项目实施计划</t>
  </si>
  <si>
    <t>计划户保洁、村收集、镇清运</t>
  </si>
  <si>
    <t>项目绩效目标</t>
  </si>
  <si>
    <t>项目总目标</t>
  </si>
  <si>
    <t>年度绩效目标</t>
  </si>
  <si>
    <t xml:space="preserve">目标一：                                              努力实现“路畅、村净、景美”的“干净刘川、美丽刘川”目标。                                              目标二：引导村民形成自觉爱护村庄环境的良好意识。                                                                              目标三：                                      优化保洁队伍，加大卫生保洁力度，完善卫生治理长效机制。                                                                                                                     </t>
  </si>
  <si>
    <t xml:space="preserve">目标一：                                              努力实现“路畅、村净、景美”的“干净刘川、美丽刘川”目标。目标二：                                       引导村民形成自觉爱护村庄环境的良好意识。目标三：                                      优化保洁队伍，加大卫生保洁力度，完善卫生治理长效机制，                                                                 </t>
  </si>
  <si>
    <t>年度绩效指标</t>
  </si>
  <si>
    <t>一级指标</t>
  </si>
  <si>
    <t>二级指标</t>
  </si>
  <si>
    <t>三级指标</t>
  </si>
  <si>
    <t>目标值</t>
  </si>
  <si>
    <t>目标值说明</t>
  </si>
  <si>
    <t>产出目标</t>
  </si>
  <si>
    <t>数量指标</t>
  </si>
  <si>
    <t xml:space="preserve">清理垃圾吨数 </t>
  </si>
  <si>
    <t>500吨</t>
  </si>
  <si>
    <t>保证各村生活垃圾全部得到清理</t>
  </si>
  <si>
    <t>质量指标</t>
  </si>
  <si>
    <t>生活垃圾定点存放及时清运率</t>
  </si>
  <si>
    <t>≥100%</t>
  </si>
  <si>
    <t>保证各村生活垃圾能得到定点存放及时清运</t>
  </si>
  <si>
    <t>时效指标</t>
  </si>
  <si>
    <t>成本指标</t>
  </si>
  <si>
    <t>建设垃圾收集池数量</t>
  </si>
  <si>
    <t>≥10个</t>
  </si>
  <si>
    <t>建设垃圾收集点</t>
  </si>
  <si>
    <t>效果目标</t>
  </si>
  <si>
    <t>社会效益指标</t>
  </si>
  <si>
    <t>受益人口数量</t>
  </si>
  <si>
    <t>33687人</t>
  </si>
  <si>
    <t>让全镇人民都能感受到人居环境得到了根本性改善。</t>
  </si>
  <si>
    <t>生态效益指标</t>
  </si>
  <si>
    <t>生活垃圾清运率</t>
  </si>
  <si>
    <t>争取保证全镇生活垃圾每天都能及时有效的清运完成</t>
  </si>
  <si>
    <t>可持续影响指标</t>
  </si>
  <si>
    <t>环保设施使用年限</t>
  </si>
  <si>
    <t>≥30年</t>
  </si>
  <si>
    <t>争取各村垃圾投放点设施使用满30年</t>
  </si>
  <si>
    <t>利益相关者满意度指标</t>
  </si>
  <si>
    <t>服务对象满意度指标</t>
  </si>
  <si>
    <t>受益群众满意度</t>
  </si>
  <si>
    <t>争取全镇人民都满意我镇环境卫生整治结果</t>
  </si>
  <si>
    <r>
      <rPr>
        <sz val="10"/>
        <color rgb="FFFF0000"/>
        <rFont val="宋体"/>
        <charset val="134"/>
      </rPr>
      <t>备注：</t>
    </r>
    <r>
      <rPr>
        <sz val="10"/>
        <color rgb="FFFF0000"/>
        <rFont val="Arial"/>
        <charset val="134"/>
      </rPr>
      <t xml:space="preserve"> </t>
    </r>
  </si>
  <si>
    <t>指标可以根据项目实际情况进行调整；一个项目填一张表。</t>
  </si>
  <si>
    <t>表十二</t>
  </si>
  <si>
    <t xml:space="preserve">  部门(单位)整体支出绩效目标申报表</t>
  </si>
  <si>
    <t>（2021年度）</t>
  </si>
  <si>
    <t>靖远县刘川镇人民政府</t>
  </si>
  <si>
    <t>联系人</t>
  </si>
  <si>
    <t>房世旺</t>
  </si>
  <si>
    <t>单位职能</t>
  </si>
  <si>
    <t>依据：</t>
  </si>
  <si>
    <t>职能简述：</t>
  </si>
  <si>
    <t>单位基本信息</t>
  </si>
  <si>
    <r>
      <rPr>
        <sz val="11"/>
        <rFont val="楷体_GB2312"/>
        <charset val="134"/>
      </rPr>
      <t>是否</t>
    </r>
    <r>
      <rPr>
        <sz val="11"/>
        <color theme="1"/>
        <rFont val="楷体_GB2312"/>
        <charset val="134"/>
      </rPr>
      <t>为</t>
    </r>
    <r>
      <rPr>
        <sz val="11"/>
        <rFont val="楷体_GB2312"/>
        <charset val="134"/>
      </rPr>
      <t>一级预算主管部门： 是    否。    如否，上级主管部门是：</t>
    </r>
  </si>
  <si>
    <t xml:space="preserve">内设职能部门个数：  6    （个）  </t>
  </si>
  <si>
    <t>编制总人数</t>
  </si>
  <si>
    <t>编制内实际人数</t>
  </si>
  <si>
    <t>行政</t>
  </si>
  <si>
    <t>事业</t>
  </si>
  <si>
    <t>其他</t>
  </si>
  <si>
    <t>上年预算情况（万元）</t>
  </si>
  <si>
    <t>年初预算数</t>
  </si>
  <si>
    <t>预算调整数</t>
  </si>
  <si>
    <t>实际支出数</t>
  </si>
  <si>
    <t>预算执行率</t>
  </si>
  <si>
    <t>年末结转结余数</t>
  </si>
  <si>
    <t>当年预算申请金额（万元）</t>
  </si>
  <si>
    <t>资金来源</t>
  </si>
  <si>
    <t>上级拨款</t>
  </si>
  <si>
    <t>本级财政</t>
  </si>
  <si>
    <t>其它收入</t>
  </si>
  <si>
    <t>当年支出计划（万元）</t>
  </si>
  <si>
    <t>支出预算</t>
  </si>
  <si>
    <t>支出预算合计</t>
  </si>
  <si>
    <t>项目经费</t>
  </si>
  <si>
    <t>其他经费</t>
  </si>
  <si>
    <t>目标1：保障刘川镇领导干部正常生活及办公；
目标2：立足乡村振兴发展，提高群众生产生活质量，围绕精准扶贫实施方案，早日实现精准脱贫；
目标3：努力建设“生态宜居”新农村，因地制宜建设一批垃圾处理和农村污水处理等环保设施，进行环境整治，使人居环境得到根本性改善；
目标4：认真执行有关厉行勤俭节约，反对铺张浪费，建设节约型机关单位，使三公经费持续平稳下降。</t>
  </si>
  <si>
    <t>分目标</t>
  </si>
  <si>
    <t>年度任务分解</t>
  </si>
  <si>
    <t>绩效指标</t>
  </si>
  <si>
    <t>部门投入目标</t>
  </si>
  <si>
    <t>资金投入</t>
  </si>
  <si>
    <t>基本支出预算执行率</t>
  </si>
  <si>
    <t>项目支出预算执行率</t>
  </si>
  <si>
    <t>三公经费控制情况</t>
  </si>
  <si>
    <r>
      <rPr>
        <sz val="12"/>
        <color indexed="8"/>
        <rFont val="仿宋_GB2312"/>
        <charset val="134"/>
      </rPr>
      <t>下降</t>
    </r>
  </si>
  <si>
    <t>专项经费支出安排合理性</t>
  </si>
  <si>
    <r>
      <rPr>
        <sz val="12"/>
        <color indexed="8"/>
        <rFont val="仿宋_GB2312"/>
        <charset val="134"/>
      </rPr>
      <t>合理</t>
    </r>
  </si>
  <si>
    <t>财务管理</t>
  </si>
  <si>
    <t>财务管理制度健全性</t>
  </si>
  <si>
    <r>
      <rPr>
        <sz val="12"/>
        <color indexed="8"/>
        <rFont val="仿宋_GB2312"/>
        <charset val="134"/>
      </rPr>
      <t>健全</t>
    </r>
  </si>
  <si>
    <t>资金使用合规性</t>
  </si>
  <si>
    <r>
      <rPr>
        <sz val="12"/>
        <color indexed="8"/>
        <rFont val="仿宋_GB2312"/>
        <charset val="134"/>
      </rPr>
      <t>合规</t>
    </r>
  </si>
  <si>
    <t>政府采购合规性</t>
  </si>
  <si>
    <t>人员管理</t>
  </si>
  <si>
    <t>人员编制合规性</t>
  </si>
  <si>
    <t>人事管理制度健全性</t>
  </si>
  <si>
    <t>资产管理</t>
  </si>
  <si>
    <t>资产管理制度健全性</t>
  </si>
  <si>
    <t>资产清查情况</t>
  </si>
  <si>
    <r>
      <rPr>
        <sz val="12"/>
        <color indexed="8"/>
        <rFont val="仿宋_GB2312"/>
        <charset val="134"/>
      </rPr>
      <t>有</t>
    </r>
  </si>
  <si>
    <t>部门履职目标</t>
  </si>
  <si>
    <t>全镇各站所实际工作办结率</t>
  </si>
  <si>
    <t>全镇实际工作质量达标率</t>
  </si>
  <si>
    <t>全镇群众生产生活垃圾清理及时率</t>
  </si>
  <si>
    <t>垃圾清运采购预算金额</t>
  </si>
  <si>
    <t>部门效果目标</t>
  </si>
  <si>
    <t>满意度</t>
  </si>
  <si>
    <t>受益者满意度</t>
  </si>
  <si>
    <t>≥95%</t>
  </si>
  <si>
    <t>社会效益</t>
  </si>
  <si>
    <t xml:space="preserve">为我镇群众提供优质高效服务
</t>
  </si>
  <si>
    <t>≥96%</t>
  </si>
  <si>
    <t>提高我镇居民的满意度和幸福感</t>
  </si>
  <si>
    <t>≥97%</t>
  </si>
  <si>
    <t>经济效益</t>
  </si>
  <si>
    <t>提高我镇农业生产产值率</t>
  </si>
  <si>
    <t>≥5%</t>
  </si>
  <si>
    <t>环境效益</t>
  </si>
  <si>
    <t>改善我镇生产生活环境，保护生态</t>
  </si>
  <si>
    <t>影响力目标</t>
  </si>
  <si>
    <t>档案管理</t>
  </si>
  <si>
    <t>档案管理情况</t>
  </si>
  <si>
    <t>完备</t>
  </si>
  <si>
    <t>信息化建设情况</t>
  </si>
  <si>
    <t>信息化管理覆盖率</t>
  </si>
  <si>
    <t>其它需要说明的问题</t>
  </si>
  <si>
    <t>填报单位负责人：</t>
  </si>
  <si>
    <t>填表人：</t>
  </si>
  <si>
    <t>填表日期：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</si>
</sst>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177" formatCode="#,##0.00_ ;[Red]\-#,##0.00\ "/>
    <numFmt numFmtId="178" formatCode="0_ "/>
    <numFmt numFmtId="179" formatCode="#,##0.00_ "/>
    <numFmt numFmtId="180" formatCode="#,##0.00;[Red]#,##0.00"/>
    <numFmt numFmtId="181" formatCode="0.00;[Red]0.00"/>
    <numFmt numFmtId="182" formatCode="0.00_ ;[Red]\-0.00\ "/>
    <numFmt numFmtId="183" formatCode="#,##0.0000"/>
  </numFmts>
  <fonts count="53">
    <font>
      <sz val="10"/>
      <name val="Arial"/>
      <charset val="134"/>
    </font>
    <font>
      <sz val="12"/>
      <name val="宋体"/>
      <charset val="134"/>
    </font>
    <font>
      <sz val="12"/>
      <color theme="3" tint="0.399945066682943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楷体_GB2312"/>
      <charset val="134"/>
    </font>
    <font>
      <sz val="11"/>
      <name val="宋体"/>
      <charset val="134"/>
    </font>
    <font>
      <sz val="11"/>
      <color rgb="FFFF0000"/>
      <name val="楷体_GB2312"/>
      <charset val="134"/>
    </font>
    <font>
      <sz val="12"/>
      <color rgb="FFFF0000"/>
      <name val="宋体"/>
      <charset val="134"/>
    </font>
    <font>
      <sz val="11"/>
      <color theme="3" tint="0.399945066682943"/>
      <name val="楷体_GB2312"/>
      <charset val="134"/>
    </font>
    <font>
      <sz val="11"/>
      <color theme="1"/>
      <name val="楷体_GB2312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u/>
      <sz val="9"/>
      <color rgb="FF800080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1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仿宋_GB2312"/>
      <charset val="134"/>
    </font>
    <font>
      <sz val="10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7" fillId="23" borderId="22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9" fontId="3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5" borderId="19" applyNumberFormat="0" applyFon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14" borderId="18" applyNumberFormat="0" applyAlignment="0" applyProtection="0">
      <alignment vertical="center"/>
    </xf>
    <xf numFmtId="0" fontId="48" fillId="14" borderId="22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/>
    <xf numFmtId="0" fontId="40" fillId="1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31" fillId="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10" fontId="7" fillId="0" borderId="2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9" fontId="8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57" applyNumberFormat="1" applyFont="1" applyFill="1" applyBorder="1" applyAlignment="1">
      <alignment wrapText="1"/>
    </xf>
    <xf numFmtId="0" fontId="14" fillId="0" borderId="0" xfId="57" applyFont="1"/>
    <xf numFmtId="0" fontId="0" fillId="0" borderId="0" xfId="57" applyNumberFormat="1" applyFont="1" applyFill="1" applyBorder="1" applyAlignment="1"/>
    <xf numFmtId="0" fontId="15" fillId="0" borderId="0" xfId="57" applyNumberFormat="1" applyFont="1" applyFill="1" applyBorder="1" applyAlignment="1">
      <alignment wrapText="1"/>
    </xf>
    <xf numFmtId="0" fontId="16" fillId="0" borderId="0" xfId="57" applyFont="1" applyBorder="1" applyAlignment="1">
      <alignment horizontal="center" vertical="center"/>
    </xf>
    <xf numFmtId="0" fontId="17" fillId="0" borderId="0" xfId="57" applyFont="1" applyBorder="1" applyAlignment="1">
      <alignment horizontal="left" vertical="center"/>
    </xf>
    <xf numFmtId="0" fontId="15" fillId="0" borderId="2" xfId="57" applyFont="1" applyBorder="1" applyAlignment="1">
      <alignment horizontal="left" vertical="center" wrapText="1"/>
    </xf>
    <xf numFmtId="0" fontId="17" fillId="0" borderId="2" xfId="57" applyFont="1" applyBorder="1" applyAlignment="1">
      <alignment horizontal="center" vertical="center"/>
    </xf>
    <xf numFmtId="0" fontId="17" fillId="0" borderId="2" xfId="57" applyFont="1" applyBorder="1" applyAlignment="1">
      <alignment horizontal="left" vertical="center"/>
    </xf>
    <xf numFmtId="0" fontId="17" fillId="0" borderId="2" xfId="57" applyFont="1" applyBorder="1" applyAlignment="1">
      <alignment horizontal="center" vertical="center" wrapText="1"/>
    </xf>
    <xf numFmtId="0" fontId="17" fillId="0" borderId="2" xfId="57" applyFont="1" applyBorder="1" applyAlignment="1">
      <alignment horizontal="left" vertical="center" wrapText="1"/>
    </xf>
    <xf numFmtId="0" fontId="17" fillId="0" borderId="3" xfId="57" applyFont="1" applyBorder="1" applyAlignment="1">
      <alignment horizontal="center" vertical="center" wrapText="1"/>
    </xf>
    <xf numFmtId="0" fontId="17" fillId="0" borderId="4" xfId="57" applyFont="1" applyBorder="1" applyAlignment="1">
      <alignment horizontal="center" vertical="center" wrapText="1"/>
    </xf>
    <xf numFmtId="0" fontId="17" fillId="0" borderId="5" xfId="57" applyFont="1" applyBorder="1" applyAlignment="1">
      <alignment horizontal="center" vertical="center" wrapText="1"/>
    </xf>
    <xf numFmtId="0" fontId="15" fillId="0" borderId="3" xfId="57" applyFont="1" applyBorder="1" applyAlignment="1">
      <alignment horizontal="center" vertical="center" wrapText="1"/>
    </xf>
    <xf numFmtId="0" fontId="15" fillId="0" borderId="4" xfId="57" applyFont="1" applyBorder="1" applyAlignment="1">
      <alignment horizontal="center" vertical="center" wrapText="1"/>
    </xf>
    <xf numFmtId="0" fontId="15" fillId="0" borderId="5" xfId="57" applyFont="1" applyBorder="1" applyAlignment="1">
      <alignment horizontal="center" vertical="center" wrapText="1"/>
    </xf>
    <xf numFmtId="0" fontId="15" fillId="0" borderId="2" xfId="57" applyFont="1" applyBorder="1" applyAlignment="1">
      <alignment vertical="center" wrapText="1"/>
    </xf>
    <xf numFmtId="0" fontId="17" fillId="0" borderId="2" xfId="57" applyFont="1" applyBorder="1" applyAlignment="1">
      <alignment vertical="center"/>
    </xf>
    <xf numFmtId="0" fontId="15" fillId="0" borderId="2" xfId="57" applyFont="1" applyBorder="1" applyAlignment="1">
      <alignment horizontal="center" vertical="center" wrapText="1"/>
    </xf>
    <xf numFmtId="0" fontId="17" fillId="0" borderId="2" xfId="57" applyFont="1" applyBorder="1" applyAlignment="1">
      <alignment horizontal="left" vertical="top" wrapText="1"/>
    </xf>
    <xf numFmtId="0" fontId="15" fillId="0" borderId="2" xfId="57" applyFont="1" applyBorder="1" applyAlignment="1">
      <alignment horizontal="center" vertical="center"/>
    </xf>
    <xf numFmtId="49" fontId="17" fillId="0" borderId="2" xfId="57" applyNumberFormat="1" applyFont="1" applyBorder="1" applyAlignment="1">
      <alignment horizontal="center" vertical="center" wrapText="1"/>
    </xf>
    <xf numFmtId="0" fontId="17" fillId="0" borderId="2" xfId="57" applyNumberFormat="1" applyFont="1" applyFill="1" applyBorder="1" applyAlignment="1">
      <alignment horizontal="center" vertical="center" wrapText="1"/>
    </xf>
    <xf numFmtId="49" fontId="17" fillId="0" borderId="2" xfId="57" applyNumberFormat="1" applyFont="1" applyBorder="1" applyAlignment="1">
      <alignment horizontal="center" wrapText="1"/>
    </xf>
    <xf numFmtId="0" fontId="14" fillId="0" borderId="2" xfId="57" applyFont="1" applyBorder="1"/>
    <xf numFmtId="0" fontId="15" fillId="0" borderId="2" xfId="57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3" fillId="0" borderId="2" xfId="57" applyFont="1" applyBorder="1"/>
    <xf numFmtId="0" fontId="19" fillId="0" borderId="0" xfId="57" applyNumberFormat="1" applyFont="1" applyFill="1" applyBorder="1" applyAlignment="1">
      <alignment wrapText="1"/>
    </xf>
    <xf numFmtId="0" fontId="13" fillId="0" borderId="0" xfId="57" applyFont="1"/>
    <xf numFmtId="0" fontId="0" fillId="0" borderId="0" xfId="0" applyFill="1"/>
    <xf numFmtId="0" fontId="20" fillId="0" borderId="0" xfId="0" applyFont="1" applyBorder="1" applyAlignment="1" applyProtection="1"/>
    <xf numFmtId="0" fontId="21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vertical="center" wrapText="1"/>
    </xf>
    <xf numFmtId="0" fontId="17" fillId="0" borderId="2" xfId="0" applyNumberFormat="1" applyFont="1" applyFill="1" applyBorder="1" applyAlignment="1" applyProtection="1">
      <alignment horizontal="left" vertical="center"/>
    </xf>
    <xf numFmtId="177" fontId="17" fillId="0" borderId="2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/>
    <xf numFmtId="0" fontId="17" fillId="0" borderId="0" xfId="0" applyFont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4" fillId="0" borderId="0" xfId="0" applyFont="1" applyBorder="1" applyAlignment="1" applyProtection="1">
      <alignment vertical="center" wrapText="1"/>
    </xf>
    <xf numFmtId="0" fontId="24" fillId="0" borderId="0" xfId="0" applyFont="1" applyBorder="1" applyAlignment="1" applyProtection="1"/>
    <xf numFmtId="0" fontId="22" fillId="0" borderId="2" xfId="0" applyFont="1" applyBorder="1" applyAlignment="1" applyProtection="1">
      <alignment horizontal="center" vertical="center"/>
    </xf>
    <xf numFmtId="178" fontId="25" fillId="0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left" vertical="center"/>
    </xf>
    <xf numFmtId="179" fontId="25" fillId="0" borderId="2" xfId="0" applyNumberFormat="1" applyFont="1" applyFill="1" applyBorder="1" applyAlignment="1" applyProtection="1">
      <alignment horizontal="right" vertical="center"/>
    </xf>
    <xf numFmtId="178" fontId="22" fillId="0" borderId="2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left" vertical="center"/>
    </xf>
    <xf numFmtId="179" fontId="22" fillId="0" borderId="2" xfId="0" applyNumberFormat="1" applyFont="1" applyFill="1" applyBorder="1" applyAlignment="1" applyProtection="1">
      <alignment horizontal="right" vertical="center"/>
    </xf>
    <xf numFmtId="0" fontId="20" fillId="0" borderId="2" xfId="0" applyFont="1" applyBorder="1" applyAlignment="1" applyProtection="1"/>
    <xf numFmtId="0" fontId="26" fillId="0" borderId="0" xfId="0" applyFont="1" applyBorder="1" applyAlignment="1" applyProtection="1">
      <alignment vertical="center" wrapText="1"/>
    </xf>
    <xf numFmtId="0" fontId="22" fillId="0" borderId="2" xfId="0" applyFont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vertical="center" wrapText="1"/>
    </xf>
    <xf numFmtId="0" fontId="22" fillId="0" borderId="2" xfId="0" applyFont="1" applyBorder="1" applyAlignment="1" applyProtection="1">
      <alignment vertical="center"/>
    </xf>
    <xf numFmtId="49" fontId="25" fillId="0" borderId="2" xfId="0" applyNumberFormat="1" applyFont="1" applyFill="1" applyBorder="1" applyAlignment="1" applyProtection="1">
      <alignment vertical="center"/>
    </xf>
    <xf numFmtId="180" fontId="25" fillId="0" borderId="2" xfId="0" applyNumberFormat="1" applyFont="1" applyFill="1" applyBorder="1" applyAlignment="1" applyProtection="1">
      <alignment horizontal="right" vertical="center" wrapText="1"/>
    </xf>
    <xf numFmtId="4" fontId="25" fillId="0" borderId="2" xfId="0" applyNumberFormat="1" applyFont="1" applyFill="1" applyBorder="1" applyAlignment="1" applyProtection="1">
      <alignment horizontal="right" vertical="center" wrapText="1"/>
    </xf>
    <xf numFmtId="49" fontId="22" fillId="0" borderId="2" xfId="0" applyNumberFormat="1" applyFont="1" applyFill="1" applyBorder="1" applyAlignment="1" applyProtection="1">
      <alignment vertical="center"/>
    </xf>
    <xf numFmtId="180" fontId="22" fillId="0" borderId="2" xfId="0" applyNumberFormat="1" applyFont="1" applyFill="1" applyBorder="1" applyAlignment="1" applyProtection="1">
      <alignment horizontal="right" vertical="center" wrapText="1"/>
    </xf>
    <xf numFmtId="4" fontId="22" fillId="0" borderId="2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Border="1" applyAlignment="1" applyProtection="1">
      <alignment vertical="center" wrapText="1"/>
    </xf>
    <xf numFmtId="49" fontId="16" fillId="0" borderId="0" xfId="0" applyNumberFormat="1" applyFont="1" applyBorder="1" applyAlignment="1" applyProtection="1">
      <alignment horizontal="center" vertical="center"/>
    </xf>
    <xf numFmtId="49" fontId="22" fillId="0" borderId="2" xfId="0" applyNumberFormat="1" applyFont="1" applyBorder="1" applyAlignment="1" applyProtection="1">
      <alignment horizontal="center" vertical="center"/>
    </xf>
    <xf numFmtId="49" fontId="25" fillId="0" borderId="2" xfId="0" applyNumberFormat="1" applyFont="1" applyFill="1" applyBorder="1" applyAlignment="1" applyProtection="1">
      <alignment horizontal="left" vertical="center"/>
    </xf>
    <xf numFmtId="177" fontId="25" fillId="0" borderId="2" xfId="0" applyNumberFormat="1" applyFont="1" applyFill="1" applyBorder="1" applyAlignment="1" applyProtection="1">
      <alignment horizontal="right" vertical="center"/>
    </xf>
    <xf numFmtId="49" fontId="22" fillId="0" borderId="2" xfId="0" applyNumberFormat="1" applyFont="1" applyFill="1" applyBorder="1" applyAlignment="1" applyProtection="1">
      <alignment horizontal="left" vertical="center"/>
    </xf>
    <xf numFmtId="177" fontId="22" fillId="0" borderId="2" xfId="0" applyNumberFormat="1" applyFont="1" applyFill="1" applyBorder="1" applyAlignment="1" applyProtection="1">
      <alignment horizontal="right" vertical="center"/>
    </xf>
    <xf numFmtId="4" fontId="22" fillId="0" borderId="2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/>
    <xf numFmtId="0" fontId="20" fillId="0" borderId="0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Fill="1" applyBorder="1" applyAlignment="1" applyProtection="1">
      <alignment horizontal="right" vertical="center"/>
    </xf>
    <xf numFmtId="49" fontId="22" fillId="0" borderId="2" xfId="0" applyNumberFormat="1" applyFont="1" applyFill="1" applyBorder="1" applyAlignment="1" applyProtection="1">
      <alignment horizontal="center" vertical="center"/>
    </xf>
    <xf numFmtId="176" fontId="22" fillId="0" borderId="2" xfId="0" applyNumberFormat="1" applyFont="1" applyFill="1" applyBorder="1" applyAlignment="1" applyProtection="1">
      <alignment horizontal="right" vertical="center"/>
    </xf>
    <xf numFmtId="49" fontId="0" fillId="0" borderId="2" xfId="0" applyNumberFormat="1" applyFont="1" applyBorder="1" applyAlignment="1">
      <alignment horizontal="center" vertical="center"/>
    </xf>
    <xf numFmtId="181" fontId="22" fillId="0" borderId="2" xfId="0" applyNumberFormat="1" applyFont="1" applyFill="1" applyBorder="1" applyAlignment="1" applyProtection="1">
      <alignment horizontal="left" vertical="center"/>
    </xf>
    <xf numFmtId="4" fontId="25" fillId="0" borderId="2" xfId="0" applyNumberFormat="1" applyFont="1" applyFill="1" applyBorder="1" applyAlignment="1" applyProtection="1">
      <alignment horizontal="right" vertical="center"/>
    </xf>
    <xf numFmtId="0" fontId="28" fillId="0" borderId="15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left" vertical="center"/>
    </xf>
    <xf numFmtId="177" fontId="22" fillId="0" borderId="2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Fill="1" applyBorder="1" applyAlignment="1" applyProtection="1">
      <alignment horizontal="right" vertical="center"/>
    </xf>
    <xf numFmtId="180" fontId="22" fillId="0" borderId="2" xfId="0" applyNumberFormat="1" applyFont="1" applyFill="1" applyBorder="1" applyAlignment="1" applyProtection="1">
      <alignment horizontal="right" wrapText="1"/>
    </xf>
    <xf numFmtId="0" fontId="22" fillId="0" borderId="2" xfId="0" applyFont="1" applyFill="1" applyBorder="1" applyAlignment="1" applyProtection="1">
      <alignment horizontal="right" vertical="center"/>
    </xf>
    <xf numFmtId="49" fontId="0" fillId="0" borderId="0" xfId="0" applyNumberFormat="1" applyAlignment="1">
      <alignment horizontal="left"/>
    </xf>
    <xf numFmtId="0" fontId="20" fillId="0" borderId="0" xfId="0" applyFont="1" applyBorder="1" applyAlignment="1" applyProtection="1">
      <alignment horizontal="left"/>
    </xf>
    <xf numFmtId="181" fontId="20" fillId="0" borderId="0" xfId="0" applyNumberFormat="1" applyFont="1" applyBorder="1" applyAlignment="1" applyProtection="1">
      <alignment horizontal="left"/>
    </xf>
    <xf numFmtId="49" fontId="15" fillId="0" borderId="0" xfId="0" applyNumberFormat="1" applyFont="1" applyAlignment="1">
      <alignment horizontal="left"/>
    </xf>
    <xf numFmtId="0" fontId="27" fillId="0" borderId="0" xfId="0" applyFont="1" applyBorder="1" applyAlignment="1" applyProtection="1">
      <alignment horizontal="left" vertical="center" wrapText="1"/>
    </xf>
    <xf numFmtId="0" fontId="16" fillId="0" borderId="0" xfId="53" applyFont="1" applyBorder="1" applyAlignment="1" applyProtection="1">
      <alignment horizontal="left" vertical="center"/>
    </xf>
    <xf numFmtId="181" fontId="30" fillId="0" borderId="0" xfId="53" applyNumberFormat="1" applyFont="1" applyBorder="1" applyAlignment="1" applyProtection="1">
      <alignment horizontal="left" vertical="center"/>
    </xf>
    <xf numFmtId="181" fontId="16" fillId="0" borderId="0" xfId="53" applyNumberFormat="1" applyFont="1" applyBorder="1" applyAlignment="1" applyProtection="1">
      <alignment horizontal="left" vertical="center"/>
    </xf>
    <xf numFmtId="181" fontId="22" fillId="0" borderId="0" xfId="0" applyNumberFormat="1" applyFont="1" applyBorder="1" applyAlignment="1" applyProtection="1">
      <alignment horizontal="left" vertical="center"/>
    </xf>
    <xf numFmtId="49" fontId="15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181" fontId="22" fillId="0" borderId="2" xfId="0" applyNumberFormat="1" applyFont="1" applyBorder="1" applyAlignment="1" applyProtection="1">
      <alignment horizontal="left" vertical="center"/>
    </xf>
    <xf numFmtId="182" fontId="22" fillId="0" borderId="2" xfId="54" applyNumberFormat="1" applyFont="1" applyBorder="1" applyAlignment="1" applyProtection="1">
      <alignment horizontal="left" vertical="center"/>
    </xf>
    <xf numFmtId="49" fontId="22" fillId="0" borderId="2" xfId="0" applyNumberFormat="1" applyFont="1" applyBorder="1" applyAlignment="1" applyProtection="1">
      <alignment horizontal="left" vertical="center"/>
    </xf>
    <xf numFmtId="0" fontId="22" fillId="0" borderId="2" xfId="0" applyFont="1" applyBorder="1" applyAlignment="1" applyProtection="1">
      <alignment horizontal="left" vertical="center"/>
    </xf>
    <xf numFmtId="0" fontId="22" fillId="0" borderId="2" xfId="0" applyNumberFormat="1" applyFont="1" applyBorder="1" applyAlignment="1" applyProtection="1">
      <alignment horizontal="left" vertical="center"/>
    </xf>
    <xf numFmtId="49" fontId="0" fillId="0" borderId="2" xfId="0" applyNumberFormat="1" applyFill="1" applyBorder="1" applyAlignment="1">
      <alignment horizontal="left"/>
    </xf>
    <xf numFmtId="181" fontId="0" fillId="0" borderId="2" xfId="0" applyNumberFormat="1" applyFont="1" applyFill="1" applyBorder="1" applyAlignment="1">
      <alignment horizontal="left"/>
    </xf>
    <xf numFmtId="181" fontId="0" fillId="0" borderId="0" xfId="0" applyNumberFormat="1" applyFill="1" applyAlignment="1">
      <alignment horizontal="left"/>
    </xf>
    <xf numFmtId="177" fontId="25" fillId="0" borderId="2" xfId="0" applyNumberFormat="1" applyFont="1" applyFill="1" applyBorder="1" applyAlignment="1" applyProtection="1">
      <alignment horizontal="left" vertical="center"/>
    </xf>
    <xf numFmtId="0" fontId="0" fillId="0" borderId="2" xfId="0" applyNumberFormat="1" applyFill="1" applyBorder="1" applyAlignment="1">
      <alignment horizontal="left"/>
    </xf>
    <xf numFmtId="49" fontId="0" fillId="0" borderId="2" xfId="0" applyNumberFormat="1" applyBorder="1" applyAlignment="1">
      <alignment horizontal="left" vertical="center"/>
    </xf>
    <xf numFmtId="181" fontId="20" fillId="0" borderId="2" xfId="0" applyNumberFormat="1" applyFont="1" applyBorder="1" applyAlignment="1" applyProtection="1">
      <alignment horizontal="left"/>
    </xf>
    <xf numFmtId="0" fontId="22" fillId="0" borderId="1" xfId="0" applyFont="1" applyBorder="1" applyAlignment="1" applyProtection="1">
      <alignment vertical="center"/>
    </xf>
    <xf numFmtId="0" fontId="22" fillId="0" borderId="1" xfId="0" applyFont="1" applyBorder="1" applyAlignment="1" applyProtection="1"/>
    <xf numFmtId="177" fontId="22" fillId="0" borderId="2" xfId="52" applyNumberFormat="1" applyFont="1" applyFill="1" applyBorder="1" applyAlignment="1" applyProtection="1">
      <alignment horizontal="right" vertical="center"/>
    </xf>
    <xf numFmtId="181" fontId="22" fillId="0" borderId="2" xfId="0" applyNumberFormat="1" applyFont="1" applyFill="1" applyBorder="1" applyAlignment="1" applyProtection="1">
      <alignment horizontal="right" vertical="center"/>
    </xf>
    <xf numFmtId="0" fontId="0" fillId="0" borderId="0" xfId="52" applyFill="1"/>
    <xf numFmtId="0" fontId="20" fillId="0" borderId="0" xfId="52" applyFont="1" applyBorder="1" applyAlignment="1" applyProtection="1"/>
    <xf numFmtId="0" fontId="0" fillId="0" borderId="0" xfId="52"/>
    <xf numFmtId="0" fontId="27" fillId="0" borderId="0" xfId="52" applyFont="1" applyBorder="1" applyAlignment="1" applyProtection="1">
      <alignment vertical="center" wrapText="1"/>
    </xf>
    <xf numFmtId="0" fontId="16" fillId="0" borderId="0" xfId="52" applyFont="1" applyBorder="1" applyAlignment="1" applyProtection="1">
      <alignment horizontal="center" vertical="center"/>
    </xf>
    <xf numFmtId="0" fontId="22" fillId="0" borderId="0" xfId="52" applyFont="1" applyBorder="1" applyAlignment="1" applyProtection="1">
      <alignment vertical="center"/>
    </xf>
    <xf numFmtId="0" fontId="22" fillId="0" borderId="0" xfId="52" applyFont="1" applyBorder="1" applyAlignment="1" applyProtection="1"/>
    <xf numFmtId="0" fontId="22" fillId="0" borderId="0" xfId="52" applyFont="1" applyBorder="1" applyAlignment="1" applyProtection="1">
      <alignment horizontal="right" vertical="center"/>
    </xf>
    <xf numFmtId="0" fontId="22" fillId="0" borderId="2" xfId="52" applyFont="1" applyBorder="1" applyAlignment="1" applyProtection="1">
      <alignment horizontal="center" vertical="center"/>
    </xf>
    <xf numFmtId="0" fontId="22" fillId="0" borderId="4" xfId="52" applyFont="1" applyBorder="1" applyAlignment="1" applyProtection="1">
      <alignment horizontal="center" vertical="center"/>
    </xf>
    <xf numFmtId="0" fontId="22" fillId="0" borderId="2" xfId="52" applyFont="1" applyFill="1" applyBorder="1" applyAlignment="1" applyProtection="1">
      <alignment vertical="center"/>
    </xf>
    <xf numFmtId="177" fontId="22" fillId="0" borderId="4" xfId="52" applyNumberFormat="1" applyFont="1" applyFill="1" applyBorder="1" applyAlignment="1" applyProtection="1">
      <alignment horizontal="right" vertical="center"/>
    </xf>
    <xf numFmtId="177" fontId="22" fillId="0" borderId="2" xfId="52" applyNumberFormat="1" applyFont="1" applyFill="1" applyBorder="1" applyAlignment="1" applyProtection="1">
      <alignment vertical="center"/>
    </xf>
    <xf numFmtId="0" fontId="20" fillId="0" borderId="0" xfId="52" applyFont="1" applyFill="1" applyBorder="1" applyAlignment="1" applyProtection="1"/>
    <xf numFmtId="177" fontId="22" fillId="0" borderId="4" xfId="52" applyNumberFormat="1" applyFont="1" applyFill="1" applyBorder="1" applyAlignment="1" applyProtection="1">
      <alignment horizontal="right" vertical="center" wrapText="1"/>
    </xf>
    <xf numFmtId="177" fontId="22" fillId="0" borderId="2" xfId="52" applyNumberFormat="1" applyFont="1" applyFill="1" applyBorder="1" applyAlignment="1" applyProtection="1">
      <alignment horizontal="right" vertical="center" wrapText="1"/>
    </xf>
    <xf numFmtId="177" fontId="22" fillId="0" borderId="4" xfId="52" applyNumberFormat="1" applyFont="1" applyFill="1" applyBorder="1" applyAlignment="1" applyProtection="1">
      <alignment vertical="center"/>
    </xf>
    <xf numFmtId="177" fontId="22" fillId="0" borderId="2" xfId="52" applyNumberFormat="1" applyFont="1" applyFill="1" applyBorder="1" applyAlignment="1" applyProtection="1">
      <alignment vertical="center" wrapText="1"/>
    </xf>
    <xf numFmtId="0" fontId="22" fillId="0" borderId="2" xfId="52" applyFont="1" applyBorder="1" applyAlignment="1" applyProtection="1">
      <alignment vertical="center"/>
    </xf>
    <xf numFmtId="177" fontId="22" fillId="0" borderId="4" xfId="52" applyNumberFormat="1" applyFont="1" applyBorder="1" applyAlignment="1" applyProtection="1">
      <alignment vertical="center"/>
    </xf>
    <xf numFmtId="177" fontId="22" fillId="0" borderId="2" xfId="52" applyNumberFormat="1" applyFont="1" applyBorder="1" applyAlignment="1" applyProtection="1">
      <alignment vertical="center"/>
    </xf>
    <xf numFmtId="177" fontId="22" fillId="0" borderId="2" xfId="52" applyNumberFormat="1" applyFont="1" applyBorder="1" applyAlignment="1" applyProtection="1"/>
    <xf numFmtId="0" fontId="22" fillId="0" borderId="2" xfId="52" applyFont="1" applyFill="1" applyBorder="1" applyAlignment="1" applyProtection="1">
      <alignment horizontal="center" vertical="center"/>
    </xf>
    <xf numFmtId="177" fontId="22" fillId="0" borderId="2" xfId="52" applyNumberFormat="1" applyFont="1" applyFill="1" applyBorder="1" applyAlignment="1" applyProtection="1">
      <alignment horizontal="center" vertical="center"/>
    </xf>
    <xf numFmtId="177" fontId="22" fillId="0" borderId="2" xfId="52" applyNumberFormat="1" applyFont="1" applyBorder="1" applyAlignment="1" applyProtection="1">
      <alignment horizontal="center" vertical="center"/>
    </xf>
    <xf numFmtId="4" fontId="22" fillId="0" borderId="4" xfId="52" applyNumberFormat="1" applyFont="1" applyFill="1" applyBorder="1" applyAlignment="1" applyProtection="1">
      <alignment horizontal="right" vertical="center" wrapText="1"/>
    </xf>
    <xf numFmtId="177" fontId="22" fillId="0" borderId="2" xfId="52" applyNumberFormat="1" applyFont="1" applyFill="1" applyBorder="1" applyAlignment="1" applyProtection="1"/>
    <xf numFmtId="183" fontId="22" fillId="0" borderId="4" xfId="52" applyNumberFormat="1" applyFont="1" applyFill="1" applyBorder="1" applyAlignment="1" applyProtection="1">
      <alignment horizontal="right" vertical="center" wrapText="1"/>
    </xf>
    <xf numFmtId="0" fontId="0" fillId="0" borderId="2" xfId="52" applyBorder="1"/>
    <xf numFmtId="177" fontId="22" fillId="0" borderId="4" xfId="52" applyNumberFormat="1" applyFont="1" applyBorder="1" applyAlignment="1" applyProtection="1">
      <alignment horizontal="right" vertical="center" wrapText="1"/>
    </xf>
    <xf numFmtId="0" fontId="22" fillId="0" borderId="2" xfId="52" applyFont="1" applyBorder="1" applyAlignment="1" applyProtection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4 3" xfId="56"/>
    <cellStyle name="常规 5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5"/>
  <sheetViews>
    <sheetView showGridLines="0" showZeros="0" tabSelected="1" workbookViewId="0">
      <selection activeCell="H13" sqref="H13"/>
    </sheetView>
  </sheetViews>
  <sheetFormatPr defaultColWidth="9" defaultRowHeight="12.75" customHeight="1" outlineLevelCol="4"/>
  <cols>
    <col min="1" max="1" width="29.7142857142857" style="202" customWidth="1"/>
    <col min="2" max="2" width="17.5714285714286" style="202" customWidth="1"/>
    <col min="3" max="3" width="28.5714285714286" style="202" customWidth="1"/>
    <col min="4" max="4" width="15.5714285714286" style="202" customWidth="1"/>
    <col min="5" max="5" width="31.2857142857143" style="202" customWidth="1"/>
    <col min="6" max="16384" width="9.14285714285714" style="203"/>
  </cols>
  <sheetData>
    <row r="1" ht="24.75" customHeight="1" spans="1:1">
      <c r="A1" s="204" t="s">
        <v>0</v>
      </c>
    </row>
    <row r="2" ht="24.75" customHeight="1" spans="1:4">
      <c r="A2" s="205" t="s">
        <v>1</v>
      </c>
      <c r="B2" s="205"/>
      <c r="C2" s="205"/>
      <c r="D2" s="205"/>
    </row>
    <row r="3" ht="24.75" customHeight="1" spans="1:4">
      <c r="A3" s="206"/>
      <c r="B3" s="207"/>
      <c r="C3" s="207"/>
      <c r="D3" s="208" t="s">
        <v>2</v>
      </c>
    </row>
    <row r="4" ht="24.75" customHeight="1" spans="1:4">
      <c r="A4" s="209" t="s">
        <v>3</v>
      </c>
      <c r="B4" s="209"/>
      <c r="C4" s="209" t="s">
        <v>4</v>
      </c>
      <c r="D4" s="209"/>
    </row>
    <row r="5" ht="24.75" customHeight="1" spans="1:4">
      <c r="A5" s="209" t="s">
        <v>5</v>
      </c>
      <c r="B5" s="210" t="s">
        <v>6</v>
      </c>
      <c r="C5" s="209" t="s">
        <v>5</v>
      </c>
      <c r="D5" s="209" t="s">
        <v>6</v>
      </c>
    </row>
    <row r="6" s="201" customFormat="1" ht="24.75" customHeight="1" spans="1:5">
      <c r="A6" s="211" t="s">
        <v>7</v>
      </c>
      <c r="B6" s="212">
        <v>1474.5365</v>
      </c>
      <c r="C6" s="213" t="s">
        <v>8</v>
      </c>
      <c r="D6" s="170">
        <f>687.4+5.54</f>
        <v>692.94</v>
      </c>
      <c r="E6" s="214"/>
    </row>
    <row r="7" s="201" customFormat="1" ht="24.75" customHeight="1" spans="1:5">
      <c r="A7" s="211" t="s">
        <v>9</v>
      </c>
      <c r="B7" s="215">
        <v>0</v>
      </c>
      <c r="C7" s="213" t="s">
        <v>10</v>
      </c>
      <c r="D7" s="216">
        <v>0</v>
      </c>
      <c r="E7" s="214"/>
    </row>
    <row r="8" s="201" customFormat="1" ht="24.75" customHeight="1" spans="1:5">
      <c r="A8" s="211" t="s">
        <v>11</v>
      </c>
      <c r="B8" s="215">
        <v>0</v>
      </c>
      <c r="C8" s="213" t="s">
        <v>12</v>
      </c>
      <c r="D8" s="216">
        <v>0</v>
      </c>
      <c r="E8" s="214"/>
    </row>
    <row r="9" s="201" customFormat="1" ht="24.75" customHeight="1" spans="1:5">
      <c r="A9" s="211" t="s">
        <v>13</v>
      </c>
      <c r="B9" s="215">
        <v>0</v>
      </c>
      <c r="C9" s="213" t="s">
        <v>14</v>
      </c>
      <c r="D9" s="216">
        <v>0</v>
      </c>
      <c r="E9" s="214"/>
    </row>
    <row r="10" s="201" customFormat="1" ht="24.75" customHeight="1" spans="1:5">
      <c r="A10" s="211" t="s">
        <v>15</v>
      </c>
      <c r="B10" s="215">
        <v>0</v>
      </c>
      <c r="C10" s="213" t="s">
        <v>16</v>
      </c>
      <c r="D10" s="216">
        <v>0</v>
      </c>
      <c r="E10" s="214"/>
    </row>
    <row r="11" s="201" customFormat="1" ht="24.75" customHeight="1" spans="1:5">
      <c r="A11" s="211" t="s">
        <v>17</v>
      </c>
      <c r="B11" s="215">
        <v>0</v>
      </c>
      <c r="C11" s="213" t="s">
        <v>18</v>
      </c>
      <c r="D11" s="216">
        <v>0</v>
      </c>
      <c r="E11" s="214"/>
    </row>
    <row r="12" s="201" customFormat="1" ht="24.75" customHeight="1" spans="1:5">
      <c r="A12" s="211" t="s">
        <v>19</v>
      </c>
      <c r="B12" s="215">
        <v>0</v>
      </c>
      <c r="C12" s="213" t="s">
        <v>20</v>
      </c>
      <c r="D12" s="170">
        <f>164.5166+27.1</f>
        <v>191.6166</v>
      </c>
      <c r="E12" s="214"/>
    </row>
    <row r="13" s="201" customFormat="1" ht="24.75" customHeight="1" spans="1:5">
      <c r="A13" s="211" t="s">
        <v>21</v>
      </c>
      <c r="B13" s="215">
        <v>0</v>
      </c>
      <c r="C13" s="213" t="s">
        <v>22</v>
      </c>
      <c r="D13" s="170">
        <v>128.9096</v>
      </c>
      <c r="E13" s="214"/>
    </row>
    <row r="14" s="201" customFormat="1" ht="24.75" customHeight="1" spans="1:5">
      <c r="A14" s="211" t="s">
        <v>23</v>
      </c>
      <c r="B14" s="215">
        <v>0</v>
      </c>
      <c r="C14" s="213" t="s">
        <v>24</v>
      </c>
      <c r="D14" s="170">
        <v>152.414</v>
      </c>
      <c r="E14" s="214"/>
    </row>
    <row r="15" s="201" customFormat="1" ht="24.75" customHeight="1" spans="1:5">
      <c r="A15" s="211"/>
      <c r="B15" s="217"/>
      <c r="C15" s="213" t="s">
        <v>25</v>
      </c>
      <c r="D15" s="170">
        <v>142.0838</v>
      </c>
      <c r="E15" s="214"/>
    </row>
    <row r="16" s="201" customFormat="1" ht="24.75" customHeight="1" spans="1:5">
      <c r="A16" s="211"/>
      <c r="B16" s="217"/>
      <c r="C16" s="213" t="s">
        <v>26</v>
      </c>
      <c r="D16" s="218">
        <v>1.2</v>
      </c>
      <c r="E16" s="214"/>
    </row>
    <row r="17" s="201" customFormat="1" ht="24.75" customHeight="1" spans="1:5">
      <c r="A17" s="211"/>
      <c r="B17" s="217"/>
      <c r="C17" s="213" t="s">
        <v>27</v>
      </c>
      <c r="D17" s="170">
        <v>50</v>
      </c>
      <c r="E17" s="214"/>
    </row>
    <row r="18" s="201" customFormat="1" ht="24.75" customHeight="1" spans="1:5">
      <c r="A18" s="211"/>
      <c r="B18" s="217"/>
      <c r="C18" s="213" t="s">
        <v>28</v>
      </c>
      <c r="D18" s="170">
        <f>149.2118+241.05</f>
        <v>390.2618</v>
      </c>
      <c r="E18" s="214"/>
    </row>
    <row r="19" s="201" customFormat="1" ht="24.75" customHeight="1" spans="1:5">
      <c r="A19" s="211"/>
      <c r="B19" s="217"/>
      <c r="C19" s="213" t="s">
        <v>29</v>
      </c>
      <c r="D19" s="218">
        <v>280</v>
      </c>
      <c r="E19" s="214"/>
    </row>
    <row r="20" s="201" customFormat="1" ht="24.75" customHeight="1" spans="1:5">
      <c r="A20" s="211"/>
      <c r="B20" s="217"/>
      <c r="C20" s="213" t="s">
        <v>30</v>
      </c>
      <c r="D20" s="218">
        <v>0</v>
      </c>
      <c r="E20" s="214"/>
    </row>
    <row r="21" s="201" customFormat="1" ht="24.75" customHeight="1" spans="1:5">
      <c r="A21" s="211"/>
      <c r="B21" s="217"/>
      <c r="C21" s="213" t="s">
        <v>31</v>
      </c>
      <c r="D21" s="218">
        <v>0</v>
      </c>
      <c r="E21" s="214"/>
    </row>
    <row r="22" s="201" customFormat="1" ht="24.75" customHeight="1" spans="1:5">
      <c r="A22" s="211"/>
      <c r="B22" s="217"/>
      <c r="C22" s="213" t="s">
        <v>32</v>
      </c>
      <c r="D22" s="218">
        <v>0</v>
      </c>
      <c r="E22" s="214"/>
    </row>
    <row r="23" s="201" customFormat="1" ht="24.75" customHeight="1" spans="1:5">
      <c r="A23" s="211"/>
      <c r="B23" s="217"/>
      <c r="C23" s="213" t="s">
        <v>33</v>
      </c>
      <c r="D23" s="218">
        <v>0</v>
      </c>
      <c r="E23" s="214"/>
    </row>
    <row r="24" s="201" customFormat="1" ht="24.75" customHeight="1" spans="1:5">
      <c r="A24" s="211"/>
      <c r="B24" s="217"/>
      <c r="C24" s="213" t="s">
        <v>34</v>
      </c>
      <c r="D24" s="218">
        <v>0</v>
      </c>
      <c r="E24" s="214"/>
    </row>
    <row r="25" s="201" customFormat="1" ht="24.75" customHeight="1" spans="1:5">
      <c r="A25" s="211"/>
      <c r="B25" s="217"/>
      <c r="C25" s="213" t="s">
        <v>35</v>
      </c>
      <c r="D25" s="218"/>
      <c r="E25" s="214"/>
    </row>
    <row r="26" s="201" customFormat="1" ht="24.75" customHeight="1" spans="1:5">
      <c r="A26" s="211"/>
      <c r="B26" s="217"/>
      <c r="C26" s="213" t="s">
        <v>36</v>
      </c>
      <c r="D26" s="218">
        <v>0</v>
      </c>
      <c r="E26" s="214"/>
    </row>
    <row r="27" s="201" customFormat="1" ht="24.75" customHeight="1" spans="1:5">
      <c r="A27" s="211"/>
      <c r="B27" s="217"/>
      <c r="C27" s="213" t="s">
        <v>37</v>
      </c>
      <c r="D27" s="218">
        <v>0</v>
      </c>
      <c r="E27" s="214"/>
    </row>
    <row r="28" s="201" customFormat="1" ht="24.75" customHeight="1" spans="1:5">
      <c r="A28" s="211"/>
      <c r="B28" s="217"/>
      <c r="C28" s="213" t="s">
        <v>38</v>
      </c>
      <c r="D28" s="218">
        <v>0</v>
      </c>
      <c r="E28" s="214"/>
    </row>
    <row r="29" s="201" customFormat="1" ht="24.75" customHeight="1" spans="1:5">
      <c r="A29" s="211"/>
      <c r="B29" s="217"/>
      <c r="C29" s="213" t="s">
        <v>39</v>
      </c>
      <c r="D29" s="218">
        <v>0</v>
      </c>
      <c r="E29" s="214"/>
    </row>
    <row r="30" s="201" customFormat="1" ht="24.75" customHeight="1" spans="1:5">
      <c r="A30" s="211"/>
      <c r="B30" s="217"/>
      <c r="C30" s="213" t="s">
        <v>40</v>
      </c>
      <c r="D30" s="218">
        <v>0</v>
      </c>
      <c r="E30" s="214"/>
    </row>
    <row r="31" s="201" customFormat="1" ht="24.75" customHeight="1" spans="1:5">
      <c r="A31" s="211"/>
      <c r="B31" s="217"/>
      <c r="C31" s="213" t="s">
        <v>41</v>
      </c>
      <c r="D31" s="218">
        <v>0</v>
      </c>
      <c r="E31" s="214"/>
    </row>
    <row r="32" s="201" customFormat="1" ht="24.75" customHeight="1" spans="1:5">
      <c r="A32" s="211"/>
      <c r="B32" s="217"/>
      <c r="C32" s="213" t="s">
        <v>42</v>
      </c>
      <c r="D32" s="218">
        <v>0</v>
      </c>
      <c r="E32" s="214"/>
    </row>
    <row r="33" s="201" customFormat="1" ht="24.75" customHeight="1" spans="1:5">
      <c r="A33" s="211"/>
      <c r="B33" s="217"/>
      <c r="C33" s="213" t="s">
        <v>43</v>
      </c>
      <c r="D33" s="218">
        <v>0</v>
      </c>
      <c r="E33" s="214"/>
    </row>
    <row r="34" ht="24.75" customHeight="1" spans="1:4">
      <c r="A34" s="219"/>
      <c r="B34" s="220"/>
      <c r="C34" s="221"/>
      <c r="D34" s="222"/>
    </row>
    <row r="35" ht="24.75" customHeight="1" spans="1:4">
      <c r="A35" s="219"/>
      <c r="B35" s="220"/>
      <c r="C35" s="221"/>
      <c r="D35" s="222"/>
    </row>
    <row r="36" s="201" customFormat="1" ht="24.75" customHeight="1" spans="1:5">
      <c r="A36" s="223" t="s">
        <v>44</v>
      </c>
      <c r="B36" s="215">
        <f>B6+B7+B8+B9+B10+B11+B12+B13+B14</f>
        <v>1474.5365</v>
      </c>
      <c r="C36" s="224" t="s">
        <v>45</v>
      </c>
      <c r="D36" s="216">
        <f>D6+D7+D8+D9+D10+D11+D12+D13+D15+D14+D16+D17+D18+D19+D20+D21+D22+D23+D24+D25+D26+D27+D29+D28+D30+D31+D32+D33</f>
        <v>2029.4258</v>
      </c>
      <c r="E36" s="214"/>
    </row>
    <row r="37" ht="24.75" customHeight="1" spans="1:4">
      <c r="A37" s="209"/>
      <c r="B37" s="220"/>
      <c r="C37" s="225"/>
      <c r="D37" s="222"/>
    </row>
    <row r="38" ht="24.75" customHeight="1" spans="1:4">
      <c r="A38" s="209"/>
      <c r="B38" s="220"/>
      <c r="C38" s="225"/>
      <c r="D38" s="222"/>
    </row>
    <row r="39" s="201" customFormat="1" ht="24.75" customHeight="1" spans="1:5">
      <c r="A39" s="211" t="s">
        <v>46</v>
      </c>
      <c r="B39" s="226">
        <f>B40+B44+B45</f>
        <v>554.89</v>
      </c>
      <c r="C39" s="213" t="s">
        <v>47</v>
      </c>
      <c r="D39" s="162"/>
      <c r="E39" s="214"/>
    </row>
    <row r="40" s="201" customFormat="1" ht="24.75" customHeight="1" spans="1:5">
      <c r="A40" s="211" t="s">
        <v>48</v>
      </c>
      <c r="B40" s="226">
        <f>B41+B42+B43</f>
        <v>554.89</v>
      </c>
      <c r="C40" s="213"/>
      <c r="D40" s="227"/>
      <c r="E40" s="214"/>
    </row>
    <row r="41" s="201" customFormat="1" ht="24.75" customHeight="1" spans="1:5">
      <c r="A41" s="211" t="s">
        <v>49</v>
      </c>
      <c r="B41" s="200">
        <v>554.89</v>
      </c>
      <c r="C41" s="213"/>
      <c r="D41" s="227"/>
      <c r="E41" s="214"/>
    </row>
    <row r="42" s="201" customFormat="1" ht="24.75" customHeight="1" spans="1:5">
      <c r="A42" s="211" t="s">
        <v>50</v>
      </c>
      <c r="B42" s="226">
        <v>0</v>
      </c>
      <c r="C42" s="213"/>
      <c r="D42" s="227"/>
      <c r="E42" s="214"/>
    </row>
    <row r="43" s="201" customFormat="1" ht="24.75" customHeight="1" spans="1:5">
      <c r="A43" s="211" t="s">
        <v>51</v>
      </c>
      <c r="B43" s="226">
        <v>0</v>
      </c>
      <c r="C43" s="213"/>
      <c r="D43" s="227"/>
      <c r="E43" s="214"/>
    </row>
    <row r="44" s="201" customFormat="1" ht="24.75" customHeight="1" spans="1:5">
      <c r="A44" s="211" t="s">
        <v>52</v>
      </c>
      <c r="B44" s="228">
        <v>0</v>
      </c>
      <c r="C44" s="213"/>
      <c r="D44" s="227"/>
      <c r="E44" s="214"/>
    </row>
    <row r="45" s="201" customFormat="1" ht="24.75" customHeight="1" spans="1:5">
      <c r="A45" s="211" t="s">
        <v>53</v>
      </c>
      <c r="B45" s="226">
        <v>0</v>
      </c>
      <c r="C45" s="213"/>
      <c r="D45" s="227"/>
      <c r="E45" s="214"/>
    </row>
    <row r="46" s="201" customFormat="1" ht="24.75" customHeight="1" spans="1:5">
      <c r="A46" s="211" t="s">
        <v>54</v>
      </c>
      <c r="B46" s="228">
        <f>B47+B51</f>
        <v>0</v>
      </c>
      <c r="C46" s="213"/>
      <c r="D46" s="227"/>
      <c r="E46" s="214"/>
    </row>
    <row r="47" s="201" customFormat="1" ht="24.75" customHeight="1" spans="1:5">
      <c r="A47" s="211" t="s">
        <v>55</v>
      </c>
      <c r="B47" s="228">
        <f>B48+B49+B50</f>
        <v>0</v>
      </c>
      <c r="C47" s="213"/>
      <c r="D47" s="227"/>
      <c r="E47" s="214"/>
    </row>
    <row r="48" s="201" customFormat="1" ht="24.75" customHeight="1" spans="1:5">
      <c r="A48" s="211" t="s">
        <v>56</v>
      </c>
      <c r="B48" s="226">
        <v>0</v>
      </c>
      <c r="C48" s="213"/>
      <c r="D48" s="227"/>
      <c r="E48" s="214"/>
    </row>
    <row r="49" s="201" customFormat="1" ht="24.75" customHeight="1" spans="1:5">
      <c r="A49" s="211" t="s">
        <v>57</v>
      </c>
      <c r="B49" s="226">
        <v>0</v>
      </c>
      <c r="C49" s="213"/>
      <c r="D49" s="227"/>
      <c r="E49" s="214"/>
    </row>
    <row r="50" s="201" customFormat="1" ht="24.75" customHeight="1" spans="1:5">
      <c r="A50" s="211" t="s">
        <v>58</v>
      </c>
      <c r="B50" s="226">
        <v>0</v>
      </c>
      <c r="C50" s="213"/>
      <c r="D50" s="227"/>
      <c r="E50" s="214"/>
    </row>
    <row r="51" s="201" customFormat="1" ht="24.75" customHeight="1" spans="1:5">
      <c r="A51" s="211" t="s">
        <v>59</v>
      </c>
      <c r="B51" s="228">
        <v>0</v>
      </c>
      <c r="C51" s="213"/>
      <c r="D51" s="227"/>
      <c r="E51" s="214"/>
    </row>
    <row r="52" ht="24.75" customHeight="1" spans="1:4">
      <c r="A52" s="229"/>
      <c r="B52" s="230"/>
      <c r="C52" s="222"/>
      <c r="D52" s="222"/>
    </row>
    <row r="53" ht="24.75" customHeight="1" spans="1:4">
      <c r="A53" s="231"/>
      <c r="B53" s="230"/>
      <c r="C53" s="222"/>
      <c r="D53" s="222"/>
    </row>
    <row r="54" s="201" customFormat="1" ht="24.75" customHeight="1" spans="1:5">
      <c r="A54" s="223" t="s">
        <v>60</v>
      </c>
      <c r="B54" s="215">
        <f>B36+B39+B46</f>
        <v>2029.4265</v>
      </c>
      <c r="C54" s="224" t="s">
        <v>61</v>
      </c>
      <c r="D54" s="199">
        <f>D36+D39</f>
        <v>2029.4258</v>
      </c>
      <c r="E54" s="214"/>
    </row>
    <row r="55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表一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showGridLines="0" showZeros="0" workbookViewId="0">
      <selection activeCell="H10" sqref="H10"/>
    </sheetView>
  </sheetViews>
  <sheetFormatPr defaultColWidth="9" defaultRowHeight="12.75" customHeight="1"/>
  <cols>
    <col min="1" max="1" width="60.7142857142857" style="113" customWidth="1"/>
    <col min="2" max="2" width="22.1428571428571" style="113" customWidth="1"/>
    <col min="3" max="3" width="2.85714285714286" style="113" customWidth="1"/>
    <col min="4" max="15" width="9.14285714285714" style="113"/>
  </cols>
  <sheetData>
    <row r="1" ht="15" customHeight="1" spans="1:15">
      <c r="A1" s="114" t="s">
        <v>244</v>
      </c>
      <c r="O1"/>
    </row>
    <row r="2" ht="32.25" customHeight="1" spans="1:15">
      <c r="A2" s="115" t="s">
        <v>245</v>
      </c>
      <c r="B2" s="115"/>
      <c r="O2"/>
    </row>
    <row r="3" ht="15" customHeight="1" spans="2:15">
      <c r="B3" s="116" t="s">
        <v>2</v>
      </c>
      <c r="O3"/>
    </row>
    <row r="4" ht="15" customHeight="1" spans="1:15">
      <c r="A4" s="117" t="s">
        <v>246</v>
      </c>
      <c r="B4" s="118" t="s">
        <v>6</v>
      </c>
      <c r="O4"/>
    </row>
    <row r="5" ht="15" customHeight="1" spans="1:15">
      <c r="A5" s="119"/>
      <c r="B5" s="120"/>
      <c r="O5"/>
    </row>
    <row r="6" s="112" customFormat="1" ht="26.25" customHeight="1" spans="1:14">
      <c r="A6" s="121"/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5"/>
    </row>
    <row r="7" s="112" customFormat="1" ht="26.25" customHeight="1" spans="1:14">
      <c r="A7" s="121"/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5"/>
    </row>
    <row r="8" s="112" customFormat="1" ht="26.25" customHeight="1" spans="1:14">
      <c r="A8" s="121"/>
      <c r="B8" s="122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5"/>
    </row>
    <row r="9" s="112" customFormat="1" ht="26.25" customHeight="1" spans="1:14">
      <c r="A9" s="121"/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5"/>
    </row>
    <row r="10" s="112" customFormat="1" ht="26.25" customHeight="1" spans="1:14">
      <c r="A10" s="121"/>
      <c r="B10" s="12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5"/>
    </row>
    <row r="11" s="112" customFormat="1" ht="26.25" customHeight="1" spans="1:14">
      <c r="A11" s="121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5"/>
    </row>
    <row r="12" s="112" customFormat="1" ht="26.25" customHeight="1" spans="1:14">
      <c r="A12" s="121"/>
      <c r="B12" s="122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5"/>
    </row>
    <row r="13" s="112" customFormat="1" ht="26.25" customHeight="1" spans="1:14">
      <c r="A13" s="121"/>
      <c r="B13" s="12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5"/>
    </row>
    <row r="14" s="112" customFormat="1" ht="26.25" customHeight="1" spans="1:14">
      <c r="A14" s="121"/>
      <c r="B14" s="12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5"/>
    </row>
    <row r="15" ht="15" customHeight="1" spans="15:15">
      <c r="O15"/>
    </row>
    <row r="16" ht="18.75" customHeight="1" spans="1:15">
      <c r="A16" s="124"/>
      <c r="O16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表十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I25" sqref="I25"/>
    </sheetView>
  </sheetViews>
  <sheetFormatPr defaultColWidth="9.14285714285714" defaultRowHeight="13.5" outlineLevelCol="6"/>
  <cols>
    <col min="1" max="1" width="13" style="79" customWidth="1"/>
    <col min="2" max="2" width="13" style="80" customWidth="1"/>
    <col min="3" max="3" width="15.5714285714286" style="80" customWidth="1"/>
    <col min="4" max="4" width="13.2857142857143" style="80" customWidth="1"/>
    <col min="5" max="5" width="12" style="80" customWidth="1"/>
    <col min="6" max="6" width="10.5714285714286" style="80" customWidth="1"/>
    <col min="7" max="7" width="23.8571428571429" style="80" customWidth="1"/>
    <col min="8" max="256" width="9.14285714285714" style="81"/>
    <col min="257" max="258" width="13" style="81" customWidth="1"/>
    <col min="259" max="259" width="15.5714285714286" style="81" customWidth="1"/>
    <col min="260" max="260" width="13.2857142857143" style="81" customWidth="1"/>
    <col min="261" max="261" width="12" style="81" customWidth="1"/>
    <col min="262" max="262" width="10.5714285714286" style="81" customWidth="1"/>
    <col min="263" max="263" width="23.8571428571429" style="81" customWidth="1"/>
    <col min="264" max="512" width="9.14285714285714" style="81"/>
    <col min="513" max="514" width="13" style="81" customWidth="1"/>
    <col min="515" max="515" width="15.5714285714286" style="81" customWidth="1"/>
    <col min="516" max="516" width="13.2857142857143" style="81" customWidth="1"/>
    <col min="517" max="517" width="12" style="81" customWidth="1"/>
    <col min="518" max="518" width="10.5714285714286" style="81" customWidth="1"/>
    <col min="519" max="519" width="23.8571428571429" style="81" customWidth="1"/>
    <col min="520" max="768" width="9.14285714285714" style="81"/>
    <col min="769" max="770" width="13" style="81" customWidth="1"/>
    <col min="771" max="771" width="15.5714285714286" style="81" customWidth="1"/>
    <col min="772" max="772" width="13.2857142857143" style="81" customWidth="1"/>
    <col min="773" max="773" width="12" style="81" customWidth="1"/>
    <col min="774" max="774" width="10.5714285714286" style="81" customWidth="1"/>
    <col min="775" max="775" width="23.8571428571429" style="81" customWidth="1"/>
    <col min="776" max="1024" width="9.14285714285714" style="81"/>
    <col min="1025" max="1026" width="13" style="81" customWidth="1"/>
    <col min="1027" max="1027" width="15.5714285714286" style="81" customWidth="1"/>
    <col min="1028" max="1028" width="13.2857142857143" style="81" customWidth="1"/>
    <col min="1029" max="1029" width="12" style="81" customWidth="1"/>
    <col min="1030" max="1030" width="10.5714285714286" style="81" customWidth="1"/>
    <col min="1031" max="1031" width="23.8571428571429" style="81" customWidth="1"/>
    <col min="1032" max="1280" width="9.14285714285714" style="81"/>
    <col min="1281" max="1282" width="13" style="81" customWidth="1"/>
    <col min="1283" max="1283" width="15.5714285714286" style="81" customWidth="1"/>
    <col min="1284" max="1284" width="13.2857142857143" style="81" customWidth="1"/>
    <col min="1285" max="1285" width="12" style="81" customWidth="1"/>
    <col min="1286" max="1286" width="10.5714285714286" style="81" customWidth="1"/>
    <col min="1287" max="1287" width="23.8571428571429" style="81" customWidth="1"/>
    <col min="1288" max="1536" width="9.14285714285714" style="81"/>
    <col min="1537" max="1538" width="13" style="81" customWidth="1"/>
    <col min="1539" max="1539" width="15.5714285714286" style="81" customWidth="1"/>
    <col min="1540" max="1540" width="13.2857142857143" style="81" customWidth="1"/>
    <col min="1541" max="1541" width="12" style="81" customWidth="1"/>
    <col min="1542" max="1542" width="10.5714285714286" style="81" customWidth="1"/>
    <col min="1543" max="1543" width="23.8571428571429" style="81" customWidth="1"/>
    <col min="1544" max="1792" width="9.14285714285714" style="81"/>
    <col min="1793" max="1794" width="13" style="81" customWidth="1"/>
    <col min="1795" max="1795" width="15.5714285714286" style="81" customWidth="1"/>
    <col min="1796" max="1796" width="13.2857142857143" style="81" customWidth="1"/>
    <col min="1797" max="1797" width="12" style="81" customWidth="1"/>
    <col min="1798" max="1798" width="10.5714285714286" style="81" customWidth="1"/>
    <col min="1799" max="1799" width="23.8571428571429" style="81" customWidth="1"/>
    <col min="1800" max="2048" width="9.14285714285714" style="81"/>
    <col min="2049" max="2050" width="13" style="81" customWidth="1"/>
    <col min="2051" max="2051" width="15.5714285714286" style="81" customWidth="1"/>
    <col min="2052" max="2052" width="13.2857142857143" style="81" customWidth="1"/>
    <col min="2053" max="2053" width="12" style="81" customWidth="1"/>
    <col min="2054" max="2054" width="10.5714285714286" style="81" customWidth="1"/>
    <col min="2055" max="2055" width="23.8571428571429" style="81" customWidth="1"/>
    <col min="2056" max="2304" width="9.14285714285714" style="81"/>
    <col min="2305" max="2306" width="13" style="81" customWidth="1"/>
    <col min="2307" max="2307" width="15.5714285714286" style="81" customWidth="1"/>
    <col min="2308" max="2308" width="13.2857142857143" style="81" customWidth="1"/>
    <col min="2309" max="2309" width="12" style="81" customWidth="1"/>
    <col min="2310" max="2310" width="10.5714285714286" style="81" customWidth="1"/>
    <col min="2311" max="2311" width="23.8571428571429" style="81" customWidth="1"/>
    <col min="2312" max="2560" width="9.14285714285714" style="81"/>
    <col min="2561" max="2562" width="13" style="81" customWidth="1"/>
    <col min="2563" max="2563" width="15.5714285714286" style="81" customWidth="1"/>
    <col min="2564" max="2564" width="13.2857142857143" style="81" customWidth="1"/>
    <col min="2565" max="2565" width="12" style="81" customWidth="1"/>
    <col min="2566" max="2566" width="10.5714285714286" style="81" customWidth="1"/>
    <col min="2567" max="2567" width="23.8571428571429" style="81" customWidth="1"/>
    <col min="2568" max="2816" width="9.14285714285714" style="81"/>
    <col min="2817" max="2818" width="13" style="81" customWidth="1"/>
    <col min="2819" max="2819" width="15.5714285714286" style="81" customWidth="1"/>
    <col min="2820" max="2820" width="13.2857142857143" style="81" customWidth="1"/>
    <col min="2821" max="2821" width="12" style="81" customWidth="1"/>
    <col min="2822" max="2822" width="10.5714285714286" style="81" customWidth="1"/>
    <col min="2823" max="2823" width="23.8571428571429" style="81" customWidth="1"/>
    <col min="2824" max="3072" width="9.14285714285714" style="81"/>
    <col min="3073" max="3074" width="13" style="81" customWidth="1"/>
    <col min="3075" max="3075" width="15.5714285714286" style="81" customWidth="1"/>
    <col min="3076" max="3076" width="13.2857142857143" style="81" customWidth="1"/>
    <col min="3077" max="3077" width="12" style="81" customWidth="1"/>
    <col min="3078" max="3078" width="10.5714285714286" style="81" customWidth="1"/>
    <col min="3079" max="3079" width="23.8571428571429" style="81" customWidth="1"/>
    <col min="3080" max="3328" width="9.14285714285714" style="81"/>
    <col min="3329" max="3330" width="13" style="81" customWidth="1"/>
    <col min="3331" max="3331" width="15.5714285714286" style="81" customWidth="1"/>
    <col min="3332" max="3332" width="13.2857142857143" style="81" customWidth="1"/>
    <col min="3333" max="3333" width="12" style="81" customWidth="1"/>
    <col min="3334" max="3334" width="10.5714285714286" style="81" customWidth="1"/>
    <col min="3335" max="3335" width="23.8571428571429" style="81" customWidth="1"/>
    <col min="3336" max="3584" width="9.14285714285714" style="81"/>
    <col min="3585" max="3586" width="13" style="81" customWidth="1"/>
    <col min="3587" max="3587" width="15.5714285714286" style="81" customWidth="1"/>
    <col min="3588" max="3588" width="13.2857142857143" style="81" customWidth="1"/>
    <col min="3589" max="3589" width="12" style="81" customWidth="1"/>
    <col min="3590" max="3590" width="10.5714285714286" style="81" customWidth="1"/>
    <col min="3591" max="3591" width="23.8571428571429" style="81" customWidth="1"/>
    <col min="3592" max="3840" width="9.14285714285714" style="81"/>
    <col min="3841" max="3842" width="13" style="81" customWidth="1"/>
    <col min="3843" max="3843" width="15.5714285714286" style="81" customWidth="1"/>
    <col min="3844" max="3844" width="13.2857142857143" style="81" customWidth="1"/>
    <col min="3845" max="3845" width="12" style="81" customWidth="1"/>
    <col min="3846" max="3846" width="10.5714285714286" style="81" customWidth="1"/>
    <col min="3847" max="3847" width="23.8571428571429" style="81" customWidth="1"/>
    <col min="3848" max="4096" width="9.14285714285714" style="81"/>
    <col min="4097" max="4098" width="13" style="81" customWidth="1"/>
    <col min="4099" max="4099" width="15.5714285714286" style="81" customWidth="1"/>
    <col min="4100" max="4100" width="13.2857142857143" style="81" customWidth="1"/>
    <col min="4101" max="4101" width="12" style="81" customWidth="1"/>
    <col min="4102" max="4102" width="10.5714285714286" style="81" customWidth="1"/>
    <col min="4103" max="4103" width="23.8571428571429" style="81" customWidth="1"/>
    <col min="4104" max="4352" width="9.14285714285714" style="81"/>
    <col min="4353" max="4354" width="13" style="81" customWidth="1"/>
    <col min="4355" max="4355" width="15.5714285714286" style="81" customWidth="1"/>
    <col min="4356" max="4356" width="13.2857142857143" style="81" customWidth="1"/>
    <col min="4357" max="4357" width="12" style="81" customWidth="1"/>
    <col min="4358" max="4358" width="10.5714285714286" style="81" customWidth="1"/>
    <col min="4359" max="4359" width="23.8571428571429" style="81" customWidth="1"/>
    <col min="4360" max="4608" width="9.14285714285714" style="81"/>
    <col min="4609" max="4610" width="13" style="81" customWidth="1"/>
    <col min="4611" max="4611" width="15.5714285714286" style="81" customWidth="1"/>
    <col min="4612" max="4612" width="13.2857142857143" style="81" customWidth="1"/>
    <col min="4613" max="4613" width="12" style="81" customWidth="1"/>
    <col min="4614" max="4614" width="10.5714285714286" style="81" customWidth="1"/>
    <col min="4615" max="4615" width="23.8571428571429" style="81" customWidth="1"/>
    <col min="4616" max="4864" width="9.14285714285714" style="81"/>
    <col min="4865" max="4866" width="13" style="81" customWidth="1"/>
    <col min="4867" max="4867" width="15.5714285714286" style="81" customWidth="1"/>
    <col min="4868" max="4868" width="13.2857142857143" style="81" customWidth="1"/>
    <col min="4869" max="4869" width="12" style="81" customWidth="1"/>
    <col min="4870" max="4870" width="10.5714285714286" style="81" customWidth="1"/>
    <col min="4871" max="4871" width="23.8571428571429" style="81" customWidth="1"/>
    <col min="4872" max="5120" width="9.14285714285714" style="81"/>
    <col min="5121" max="5122" width="13" style="81" customWidth="1"/>
    <col min="5123" max="5123" width="15.5714285714286" style="81" customWidth="1"/>
    <col min="5124" max="5124" width="13.2857142857143" style="81" customWidth="1"/>
    <col min="5125" max="5125" width="12" style="81" customWidth="1"/>
    <col min="5126" max="5126" width="10.5714285714286" style="81" customWidth="1"/>
    <col min="5127" max="5127" width="23.8571428571429" style="81" customWidth="1"/>
    <col min="5128" max="5376" width="9.14285714285714" style="81"/>
    <col min="5377" max="5378" width="13" style="81" customWidth="1"/>
    <col min="5379" max="5379" width="15.5714285714286" style="81" customWidth="1"/>
    <col min="5380" max="5380" width="13.2857142857143" style="81" customWidth="1"/>
    <col min="5381" max="5381" width="12" style="81" customWidth="1"/>
    <col min="5382" max="5382" width="10.5714285714286" style="81" customWidth="1"/>
    <col min="5383" max="5383" width="23.8571428571429" style="81" customWidth="1"/>
    <col min="5384" max="5632" width="9.14285714285714" style="81"/>
    <col min="5633" max="5634" width="13" style="81" customWidth="1"/>
    <col min="5635" max="5635" width="15.5714285714286" style="81" customWidth="1"/>
    <col min="5636" max="5636" width="13.2857142857143" style="81" customWidth="1"/>
    <col min="5637" max="5637" width="12" style="81" customWidth="1"/>
    <col min="5638" max="5638" width="10.5714285714286" style="81" customWidth="1"/>
    <col min="5639" max="5639" width="23.8571428571429" style="81" customWidth="1"/>
    <col min="5640" max="5888" width="9.14285714285714" style="81"/>
    <col min="5889" max="5890" width="13" style="81" customWidth="1"/>
    <col min="5891" max="5891" width="15.5714285714286" style="81" customWidth="1"/>
    <col min="5892" max="5892" width="13.2857142857143" style="81" customWidth="1"/>
    <col min="5893" max="5893" width="12" style="81" customWidth="1"/>
    <col min="5894" max="5894" width="10.5714285714286" style="81" customWidth="1"/>
    <col min="5895" max="5895" width="23.8571428571429" style="81" customWidth="1"/>
    <col min="5896" max="6144" width="9.14285714285714" style="81"/>
    <col min="6145" max="6146" width="13" style="81" customWidth="1"/>
    <col min="6147" max="6147" width="15.5714285714286" style="81" customWidth="1"/>
    <col min="6148" max="6148" width="13.2857142857143" style="81" customWidth="1"/>
    <col min="6149" max="6149" width="12" style="81" customWidth="1"/>
    <col min="6150" max="6150" width="10.5714285714286" style="81" customWidth="1"/>
    <col min="6151" max="6151" width="23.8571428571429" style="81" customWidth="1"/>
    <col min="6152" max="6400" width="9.14285714285714" style="81"/>
    <col min="6401" max="6402" width="13" style="81" customWidth="1"/>
    <col min="6403" max="6403" width="15.5714285714286" style="81" customWidth="1"/>
    <col min="6404" max="6404" width="13.2857142857143" style="81" customWidth="1"/>
    <col min="6405" max="6405" width="12" style="81" customWidth="1"/>
    <col min="6406" max="6406" width="10.5714285714286" style="81" customWidth="1"/>
    <col min="6407" max="6407" width="23.8571428571429" style="81" customWidth="1"/>
    <col min="6408" max="6656" width="9.14285714285714" style="81"/>
    <col min="6657" max="6658" width="13" style="81" customWidth="1"/>
    <col min="6659" max="6659" width="15.5714285714286" style="81" customWidth="1"/>
    <col min="6660" max="6660" width="13.2857142857143" style="81" customWidth="1"/>
    <col min="6661" max="6661" width="12" style="81" customWidth="1"/>
    <col min="6662" max="6662" width="10.5714285714286" style="81" customWidth="1"/>
    <col min="6663" max="6663" width="23.8571428571429" style="81" customWidth="1"/>
    <col min="6664" max="6912" width="9.14285714285714" style="81"/>
    <col min="6913" max="6914" width="13" style="81" customWidth="1"/>
    <col min="6915" max="6915" width="15.5714285714286" style="81" customWidth="1"/>
    <col min="6916" max="6916" width="13.2857142857143" style="81" customWidth="1"/>
    <col min="6917" max="6917" width="12" style="81" customWidth="1"/>
    <col min="6918" max="6918" width="10.5714285714286" style="81" customWidth="1"/>
    <col min="6919" max="6919" width="23.8571428571429" style="81" customWidth="1"/>
    <col min="6920" max="7168" width="9.14285714285714" style="81"/>
    <col min="7169" max="7170" width="13" style="81" customWidth="1"/>
    <col min="7171" max="7171" width="15.5714285714286" style="81" customWidth="1"/>
    <col min="7172" max="7172" width="13.2857142857143" style="81" customWidth="1"/>
    <col min="7173" max="7173" width="12" style="81" customWidth="1"/>
    <col min="7174" max="7174" width="10.5714285714286" style="81" customWidth="1"/>
    <col min="7175" max="7175" width="23.8571428571429" style="81" customWidth="1"/>
    <col min="7176" max="7424" width="9.14285714285714" style="81"/>
    <col min="7425" max="7426" width="13" style="81" customWidth="1"/>
    <col min="7427" max="7427" width="15.5714285714286" style="81" customWidth="1"/>
    <col min="7428" max="7428" width="13.2857142857143" style="81" customWidth="1"/>
    <col min="7429" max="7429" width="12" style="81" customWidth="1"/>
    <col min="7430" max="7430" width="10.5714285714286" style="81" customWidth="1"/>
    <col min="7431" max="7431" width="23.8571428571429" style="81" customWidth="1"/>
    <col min="7432" max="7680" width="9.14285714285714" style="81"/>
    <col min="7681" max="7682" width="13" style="81" customWidth="1"/>
    <col min="7683" max="7683" width="15.5714285714286" style="81" customWidth="1"/>
    <col min="7684" max="7684" width="13.2857142857143" style="81" customWidth="1"/>
    <col min="7685" max="7685" width="12" style="81" customWidth="1"/>
    <col min="7686" max="7686" width="10.5714285714286" style="81" customWidth="1"/>
    <col min="7687" max="7687" width="23.8571428571429" style="81" customWidth="1"/>
    <col min="7688" max="7936" width="9.14285714285714" style="81"/>
    <col min="7937" max="7938" width="13" style="81" customWidth="1"/>
    <col min="7939" max="7939" width="15.5714285714286" style="81" customWidth="1"/>
    <col min="7940" max="7940" width="13.2857142857143" style="81" customWidth="1"/>
    <col min="7941" max="7941" width="12" style="81" customWidth="1"/>
    <col min="7942" max="7942" width="10.5714285714286" style="81" customWidth="1"/>
    <col min="7943" max="7943" width="23.8571428571429" style="81" customWidth="1"/>
    <col min="7944" max="8192" width="9.14285714285714" style="81"/>
    <col min="8193" max="8194" width="13" style="81" customWidth="1"/>
    <col min="8195" max="8195" width="15.5714285714286" style="81" customWidth="1"/>
    <col min="8196" max="8196" width="13.2857142857143" style="81" customWidth="1"/>
    <col min="8197" max="8197" width="12" style="81" customWidth="1"/>
    <col min="8198" max="8198" width="10.5714285714286" style="81" customWidth="1"/>
    <col min="8199" max="8199" width="23.8571428571429" style="81" customWidth="1"/>
    <col min="8200" max="8448" width="9.14285714285714" style="81"/>
    <col min="8449" max="8450" width="13" style="81" customWidth="1"/>
    <col min="8451" max="8451" width="15.5714285714286" style="81" customWidth="1"/>
    <col min="8452" max="8452" width="13.2857142857143" style="81" customWidth="1"/>
    <col min="8453" max="8453" width="12" style="81" customWidth="1"/>
    <col min="8454" max="8454" width="10.5714285714286" style="81" customWidth="1"/>
    <col min="8455" max="8455" width="23.8571428571429" style="81" customWidth="1"/>
    <col min="8456" max="8704" width="9.14285714285714" style="81"/>
    <col min="8705" max="8706" width="13" style="81" customWidth="1"/>
    <col min="8707" max="8707" width="15.5714285714286" style="81" customWidth="1"/>
    <col min="8708" max="8708" width="13.2857142857143" style="81" customWidth="1"/>
    <col min="8709" max="8709" width="12" style="81" customWidth="1"/>
    <col min="8710" max="8710" width="10.5714285714286" style="81" customWidth="1"/>
    <col min="8711" max="8711" width="23.8571428571429" style="81" customWidth="1"/>
    <col min="8712" max="8960" width="9.14285714285714" style="81"/>
    <col min="8961" max="8962" width="13" style="81" customWidth="1"/>
    <col min="8963" max="8963" width="15.5714285714286" style="81" customWidth="1"/>
    <col min="8964" max="8964" width="13.2857142857143" style="81" customWidth="1"/>
    <col min="8965" max="8965" width="12" style="81" customWidth="1"/>
    <col min="8966" max="8966" width="10.5714285714286" style="81" customWidth="1"/>
    <col min="8967" max="8967" width="23.8571428571429" style="81" customWidth="1"/>
    <col min="8968" max="9216" width="9.14285714285714" style="81"/>
    <col min="9217" max="9218" width="13" style="81" customWidth="1"/>
    <col min="9219" max="9219" width="15.5714285714286" style="81" customWidth="1"/>
    <col min="9220" max="9220" width="13.2857142857143" style="81" customWidth="1"/>
    <col min="9221" max="9221" width="12" style="81" customWidth="1"/>
    <col min="9222" max="9222" width="10.5714285714286" style="81" customWidth="1"/>
    <col min="9223" max="9223" width="23.8571428571429" style="81" customWidth="1"/>
    <col min="9224" max="9472" width="9.14285714285714" style="81"/>
    <col min="9473" max="9474" width="13" style="81" customWidth="1"/>
    <col min="9475" max="9475" width="15.5714285714286" style="81" customWidth="1"/>
    <col min="9476" max="9476" width="13.2857142857143" style="81" customWidth="1"/>
    <col min="9477" max="9477" width="12" style="81" customWidth="1"/>
    <col min="9478" max="9478" width="10.5714285714286" style="81" customWidth="1"/>
    <col min="9479" max="9479" width="23.8571428571429" style="81" customWidth="1"/>
    <col min="9480" max="9728" width="9.14285714285714" style="81"/>
    <col min="9729" max="9730" width="13" style="81" customWidth="1"/>
    <col min="9731" max="9731" width="15.5714285714286" style="81" customWidth="1"/>
    <col min="9732" max="9732" width="13.2857142857143" style="81" customWidth="1"/>
    <col min="9733" max="9733" width="12" style="81" customWidth="1"/>
    <col min="9734" max="9734" width="10.5714285714286" style="81" customWidth="1"/>
    <col min="9735" max="9735" width="23.8571428571429" style="81" customWidth="1"/>
    <col min="9736" max="9984" width="9.14285714285714" style="81"/>
    <col min="9985" max="9986" width="13" style="81" customWidth="1"/>
    <col min="9987" max="9987" width="15.5714285714286" style="81" customWidth="1"/>
    <col min="9988" max="9988" width="13.2857142857143" style="81" customWidth="1"/>
    <col min="9989" max="9989" width="12" style="81" customWidth="1"/>
    <col min="9990" max="9990" width="10.5714285714286" style="81" customWidth="1"/>
    <col min="9991" max="9991" width="23.8571428571429" style="81" customWidth="1"/>
    <col min="9992" max="10240" width="9.14285714285714" style="81"/>
    <col min="10241" max="10242" width="13" style="81" customWidth="1"/>
    <col min="10243" max="10243" width="15.5714285714286" style="81" customWidth="1"/>
    <col min="10244" max="10244" width="13.2857142857143" style="81" customWidth="1"/>
    <col min="10245" max="10245" width="12" style="81" customWidth="1"/>
    <col min="10246" max="10246" width="10.5714285714286" style="81" customWidth="1"/>
    <col min="10247" max="10247" width="23.8571428571429" style="81" customWidth="1"/>
    <col min="10248" max="10496" width="9.14285714285714" style="81"/>
    <col min="10497" max="10498" width="13" style="81" customWidth="1"/>
    <col min="10499" max="10499" width="15.5714285714286" style="81" customWidth="1"/>
    <col min="10500" max="10500" width="13.2857142857143" style="81" customWidth="1"/>
    <col min="10501" max="10501" width="12" style="81" customWidth="1"/>
    <col min="10502" max="10502" width="10.5714285714286" style="81" customWidth="1"/>
    <col min="10503" max="10503" width="23.8571428571429" style="81" customWidth="1"/>
    <col min="10504" max="10752" width="9.14285714285714" style="81"/>
    <col min="10753" max="10754" width="13" style="81" customWidth="1"/>
    <col min="10755" max="10755" width="15.5714285714286" style="81" customWidth="1"/>
    <col min="10756" max="10756" width="13.2857142857143" style="81" customWidth="1"/>
    <col min="10757" max="10757" width="12" style="81" customWidth="1"/>
    <col min="10758" max="10758" width="10.5714285714286" style="81" customWidth="1"/>
    <col min="10759" max="10759" width="23.8571428571429" style="81" customWidth="1"/>
    <col min="10760" max="11008" width="9.14285714285714" style="81"/>
    <col min="11009" max="11010" width="13" style="81" customWidth="1"/>
    <col min="11011" max="11011" width="15.5714285714286" style="81" customWidth="1"/>
    <col min="11012" max="11012" width="13.2857142857143" style="81" customWidth="1"/>
    <col min="11013" max="11013" width="12" style="81" customWidth="1"/>
    <col min="11014" max="11014" width="10.5714285714286" style="81" customWidth="1"/>
    <col min="11015" max="11015" width="23.8571428571429" style="81" customWidth="1"/>
    <col min="11016" max="11264" width="9.14285714285714" style="81"/>
    <col min="11265" max="11266" width="13" style="81" customWidth="1"/>
    <col min="11267" max="11267" width="15.5714285714286" style="81" customWidth="1"/>
    <col min="11268" max="11268" width="13.2857142857143" style="81" customWidth="1"/>
    <col min="11269" max="11269" width="12" style="81" customWidth="1"/>
    <col min="11270" max="11270" width="10.5714285714286" style="81" customWidth="1"/>
    <col min="11271" max="11271" width="23.8571428571429" style="81" customWidth="1"/>
    <col min="11272" max="11520" width="9.14285714285714" style="81"/>
    <col min="11521" max="11522" width="13" style="81" customWidth="1"/>
    <col min="11523" max="11523" width="15.5714285714286" style="81" customWidth="1"/>
    <col min="11524" max="11524" width="13.2857142857143" style="81" customWidth="1"/>
    <col min="11525" max="11525" width="12" style="81" customWidth="1"/>
    <col min="11526" max="11526" width="10.5714285714286" style="81" customWidth="1"/>
    <col min="11527" max="11527" width="23.8571428571429" style="81" customWidth="1"/>
    <col min="11528" max="11776" width="9.14285714285714" style="81"/>
    <col min="11777" max="11778" width="13" style="81" customWidth="1"/>
    <col min="11779" max="11779" width="15.5714285714286" style="81" customWidth="1"/>
    <col min="11780" max="11780" width="13.2857142857143" style="81" customWidth="1"/>
    <col min="11781" max="11781" width="12" style="81" customWidth="1"/>
    <col min="11782" max="11782" width="10.5714285714286" style="81" customWidth="1"/>
    <col min="11783" max="11783" width="23.8571428571429" style="81" customWidth="1"/>
    <col min="11784" max="12032" width="9.14285714285714" style="81"/>
    <col min="12033" max="12034" width="13" style="81" customWidth="1"/>
    <col min="12035" max="12035" width="15.5714285714286" style="81" customWidth="1"/>
    <col min="12036" max="12036" width="13.2857142857143" style="81" customWidth="1"/>
    <col min="12037" max="12037" width="12" style="81" customWidth="1"/>
    <col min="12038" max="12038" width="10.5714285714286" style="81" customWidth="1"/>
    <col min="12039" max="12039" width="23.8571428571429" style="81" customWidth="1"/>
    <col min="12040" max="12288" width="9.14285714285714" style="81"/>
    <col min="12289" max="12290" width="13" style="81" customWidth="1"/>
    <col min="12291" max="12291" width="15.5714285714286" style="81" customWidth="1"/>
    <col min="12292" max="12292" width="13.2857142857143" style="81" customWidth="1"/>
    <col min="12293" max="12293" width="12" style="81" customWidth="1"/>
    <col min="12294" max="12294" width="10.5714285714286" style="81" customWidth="1"/>
    <col min="12295" max="12295" width="23.8571428571429" style="81" customWidth="1"/>
    <col min="12296" max="12544" width="9.14285714285714" style="81"/>
    <col min="12545" max="12546" width="13" style="81" customWidth="1"/>
    <col min="12547" max="12547" width="15.5714285714286" style="81" customWidth="1"/>
    <col min="12548" max="12548" width="13.2857142857143" style="81" customWidth="1"/>
    <col min="12549" max="12549" width="12" style="81" customWidth="1"/>
    <col min="12550" max="12550" width="10.5714285714286" style="81" customWidth="1"/>
    <col min="12551" max="12551" width="23.8571428571429" style="81" customWidth="1"/>
    <col min="12552" max="12800" width="9.14285714285714" style="81"/>
    <col min="12801" max="12802" width="13" style="81" customWidth="1"/>
    <col min="12803" max="12803" width="15.5714285714286" style="81" customWidth="1"/>
    <col min="12804" max="12804" width="13.2857142857143" style="81" customWidth="1"/>
    <col min="12805" max="12805" width="12" style="81" customWidth="1"/>
    <col min="12806" max="12806" width="10.5714285714286" style="81" customWidth="1"/>
    <col min="12807" max="12807" width="23.8571428571429" style="81" customWidth="1"/>
    <col min="12808" max="13056" width="9.14285714285714" style="81"/>
    <col min="13057" max="13058" width="13" style="81" customWidth="1"/>
    <col min="13059" max="13059" width="15.5714285714286" style="81" customWidth="1"/>
    <col min="13060" max="13060" width="13.2857142857143" style="81" customWidth="1"/>
    <col min="13061" max="13061" width="12" style="81" customWidth="1"/>
    <col min="13062" max="13062" width="10.5714285714286" style="81" customWidth="1"/>
    <col min="13063" max="13063" width="23.8571428571429" style="81" customWidth="1"/>
    <col min="13064" max="13312" width="9.14285714285714" style="81"/>
    <col min="13313" max="13314" width="13" style="81" customWidth="1"/>
    <col min="13315" max="13315" width="15.5714285714286" style="81" customWidth="1"/>
    <col min="13316" max="13316" width="13.2857142857143" style="81" customWidth="1"/>
    <col min="13317" max="13317" width="12" style="81" customWidth="1"/>
    <col min="13318" max="13318" width="10.5714285714286" style="81" customWidth="1"/>
    <col min="13319" max="13319" width="23.8571428571429" style="81" customWidth="1"/>
    <col min="13320" max="13568" width="9.14285714285714" style="81"/>
    <col min="13569" max="13570" width="13" style="81" customWidth="1"/>
    <col min="13571" max="13571" width="15.5714285714286" style="81" customWidth="1"/>
    <col min="13572" max="13572" width="13.2857142857143" style="81" customWidth="1"/>
    <col min="13573" max="13573" width="12" style="81" customWidth="1"/>
    <col min="13574" max="13574" width="10.5714285714286" style="81" customWidth="1"/>
    <col min="13575" max="13575" width="23.8571428571429" style="81" customWidth="1"/>
    <col min="13576" max="13824" width="9.14285714285714" style="81"/>
    <col min="13825" max="13826" width="13" style="81" customWidth="1"/>
    <col min="13827" max="13827" width="15.5714285714286" style="81" customWidth="1"/>
    <col min="13828" max="13828" width="13.2857142857143" style="81" customWidth="1"/>
    <col min="13829" max="13829" width="12" style="81" customWidth="1"/>
    <col min="13830" max="13830" width="10.5714285714286" style="81" customWidth="1"/>
    <col min="13831" max="13831" width="23.8571428571429" style="81" customWidth="1"/>
    <col min="13832" max="14080" width="9.14285714285714" style="81"/>
    <col min="14081" max="14082" width="13" style="81" customWidth="1"/>
    <col min="14083" max="14083" width="15.5714285714286" style="81" customWidth="1"/>
    <col min="14084" max="14084" width="13.2857142857143" style="81" customWidth="1"/>
    <col min="14085" max="14085" width="12" style="81" customWidth="1"/>
    <col min="14086" max="14086" width="10.5714285714286" style="81" customWidth="1"/>
    <col min="14087" max="14087" width="23.8571428571429" style="81" customWidth="1"/>
    <col min="14088" max="14336" width="9.14285714285714" style="81"/>
    <col min="14337" max="14338" width="13" style="81" customWidth="1"/>
    <col min="14339" max="14339" width="15.5714285714286" style="81" customWidth="1"/>
    <col min="14340" max="14340" width="13.2857142857143" style="81" customWidth="1"/>
    <col min="14341" max="14341" width="12" style="81" customWidth="1"/>
    <col min="14342" max="14342" width="10.5714285714286" style="81" customWidth="1"/>
    <col min="14343" max="14343" width="23.8571428571429" style="81" customWidth="1"/>
    <col min="14344" max="14592" width="9.14285714285714" style="81"/>
    <col min="14593" max="14594" width="13" style="81" customWidth="1"/>
    <col min="14595" max="14595" width="15.5714285714286" style="81" customWidth="1"/>
    <col min="14596" max="14596" width="13.2857142857143" style="81" customWidth="1"/>
    <col min="14597" max="14597" width="12" style="81" customWidth="1"/>
    <col min="14598" max="14598" width="10.5714285714286" style="81" customWidth="1"/>
    <col min="14599" max="14599" width="23.8571428571429" style="81" customWidth="1"/>
    <col min="14600" max="14848" width="9.14285714285714" style="81"/>
    <col min="14849" max="14850" width="13" style="81" customWidth="1"/>
    <col min="14851" max="14851" width="15.5714285714286" style="81" customWidth="1"/>
    <col min="14852" max="14852" width="13.2857142857143" style="81" customWidth="1"/>
    <col min="14853" max="14853" width="12" style="81" customWidth="1"/>
    <col min="14854" max="14854" width="10.5714285714286" style="81" customWidth="1"/>
    <col min="14855" max="14855" width="23.8571428571429" style="81" customWidth="1"/>
    <col min="14856" max="15104" width="9.14285714285714" style="81"/>
    <col min="15105" max="15106" width="13" style="81" customWidth="1"/>
    <col min="15107" max="15107" width="15.5714285714286" style="81" customWidth="1"/>
    <col min="15108" max="15108" width="13.2857142857143" style="81" customWidth="1"/>
    <col min="15109" max="15109" width="12" style="81" customWidth="1"/>
    <col min="15110" max="15110" width="10.5714285714286" style="81" customWidth="1"/>
    <col min="15111" max="15111" width="23.8571428571429" style="81" customWidth="1"/>
    <col min="15112" max="15360" width="9.14285714285714" style="81"/>
    <col min="15361" max="15362" width="13" style="81" customWidth="1"/>
    <col min="15363" max="15363" width="15.5714285714286" style="81" customWidth="1"/>
    <col min="15364" max="15364" width="13.2857142857143" style="81" customWidth="1"/>
    <col min="15365" max="15365" width="12" style="81" customWidth="1"/>
    <col min="15366" max="15366" width="10.5714285714286" style="81" customWidth="1"/>
    <col min="15367" max="15367" width="23.8571428571429" style="81" customWidth="1"/>
    <col min="15368" max="15616" width="9.14285714285714" style="81"/>
    <col min="15617" max="15618" width="13" style="81" customWidth="1"/>
    <col min="15619" max="15619" width="15.5714285714286" style="81" customWidth="1"/>
    <col min="15620" max="15620" width="13.2857142857143" style="81" customWidth="1"/>
    <col min="15621" max="15621" width="12" style="81" customWidth="1"/>
    <col min="15622" max="15622" width="10.5714285714286" style="81" customWidth="1"/>
    <col min="15623" max="15623" width="23.8571428571429" style="81" customWidth="1"/>
    <col min="15624" max="15872" width="9.14285714285714" style="81"/>
    <col min="15873" max="15874" width="13" style="81" customWidth="1"/>
    <col min="15875" max="15875" width="15.5714285714286" style="81" customWidth="1"/>
    <col min="15876" max="15876" width="13.2857142857143" style="81" customWidth="1"/>
    <col min="15877" max="15877" width="12" style="81" customWidth="1"/>
    <col min="15878" max="15878" width="10.5714285714286" style="81" customWidth="1"/>
    <col min="15879" max="15879" width="23.8571428571429" style="81" customWidth="1"/>
    <col min="15880" max="16128" width="9.14285714285714" style="81"/>
    <col min="16129" max="16130" width="13" style="81" customWidth="1"/>
    <col min="16131" max="16131" width="15.5714285714286" style="81" customWidth="1"/>
    <col min="16132" max="16132" width="13.2857142857143" style="81" customWidth="1"/>
    <col min="16133" max="16133" width="12" style="81" customWidth="1"/>
    <col min="16134" max="16134" width="10.5714285714286" style="81" customWidth="1"/>
    <col min="16135" max="16135" width="23.8571428571429" style="81" customWidth="1"/>
    <col min="16136" max="16384" width="9.14285714285714" style="81"/>
  </cols>
  <sheetData>
    <row r="1" spans="1:1">
      <c r="A1" s="82" t="s">
        <v>247</v>
      </c>
    </row>
    <row r="2" ht="50.25" customHeight="1" spans="1:7">
      <c r="A2" s="83" t="s">
        <v>248</v>
      </c>
      <c r="B2" s="83"/>
      <c r="C2" s="83"/>
      <c r="D2" s="83"/>
      <c r="E2" s="83"/>
      <c r="F2" s="83"/>
      <c r="G2" s="83"/>
    </row>
    <row r="3" ht="33.95" customHeight="1" spans="1:7">
      <c r="A3" s="84" t="s">
        <v>249</v>
      </c>
      <c r="B3" s="84"/>
      <c r="C3" s="84"/>
      <c r="D3" s="84"/>
      <c r="E3" s="84"/>
      <c r="F3" s="84"/>
      <c r="G3" s="84"/>
    </row>
    <row r="4" ht="33.95" customHeight="1" spans="1:7">
      <c r="A4" s="85" t="s">
        <v>250</v>
      </c>
      <c r="B4" s="86" t="s">
        <v>251</v>
      </c>
      <c r="C4" s="86"/>
      <c r="D4" s="86"/>
      <c r="E4" s="87" t="s">
        <v>252</v>
      </c>
      <c r="F4" s="88" t="s">
        <v>253</v>
      </c>
      <c r="G4" s="88"/>
    </row>
    <row r="5" ht="33.95" customHeight="1" spans="1:7">
      <c r="A5" s="89" t="s">
        <v>254</v>
      </c>
      <c r="B5" s="89" t="s">
        <v>255</v>
      </c>
      <c r="C5" s="89"/>
      <c r="D5" s="89"/>
      <c r="E5" s="89" t="s">
        <v>256</v>
      </c>
      <c r="F5" s="88" t="s">
        <v>257</v>
      </c>
      <c r="G5" s="88"/>
    </row>
    <row r="6" ht="33.95" customHeight="1" spans="1:7">
      <c r="A6" s="89" t="s">
        <v>258</v>
      </c>
      <c r="B6" s="90" t="s">
        <v>259</v>
      </c>
      <c r="C6" s="91"/>
      <c r="D6" s="92"/>
      <c r="E6" s="89" t="s">
        <v>260</v>
      </c>
      <c r="F6" s="90">
        <v>15101450327</v>
      </c>
      <c r="G6" s="92"/>
    </row>
    <row r="7" ht="33.95" customHeight="1" spans="1:7">
      <c r="A7" s="85" t="s">
        <v>261</v>
      </c>
      <c r="B7" s="93" t="s">
        <v>262</v>
      </c>
      <c r="C7" s="94"/>
      <c r="D7" s="95"/>
      <c r="E7" s="96" t="s">
        <v>263</v>
      </c>
      <c r="F7" s="93" t="s">
        <v>264</v>
      </c>
      <c r="G7" s="95"/>
    </row>
    <row r="8" ht="33.95" customHeight="1" spans="1:7">
      <c r="A8" s="89" t="s">
        <v>265</v>
      </c>
      <c r="B8" s="86" t="s">
        <v>266</v>
      </c>
      <c r="C8" s="86"/>
      <c r="D8" s="86"/>
      <c r="E8" s="97" t="s">
        <v>267</v>
      </c>
      <c r="F8" s="86" t="s">
        <v>268</v>
      </c>
      <c r="G8" s="86"/>
    </row>
    <row r="9" ht="42" customHeight="1" spans="1:7">
      <c r="A9" s="88" t="s">
        <v>269</v>
      </c>
      <c r="B9" s="88" t="s">
        <v>270</v>
      </c>
      <c r="C9" s="88">
        <v>50</v>
      </c>
      <c r="D9" s="85" t="s">
        <v>271</v>
      </c>
      <c r="E9" s="98">
        <v>50</v>
      </c>
      <c r="F9" s="98" t="s">
        <v>272</v>
      </c>
      <c r="G9" s="88">
        <v>50</v>
      </c>
    </row>
    <row r="10" ht="42" customHeight="1" spans="1:7">
      <c r="A10" s="88"/>
      <c r="B10" s="88"/>
      <c r="C10" s="88"/>
      <c r="D10" s="85" t="s">
        <v>273</v>
      </c>
      <c r="E10" s="98">
        <v>50</v>
      </c>
      <c r="F10" s="98"/>
      <c r="G10" s="88"/>
    </row>
    <row r="11" ht="40" customHeight="1" spans="1:7">
      <c r="A11" s="89" t="s">
        <v>274</v>
      </c>
      <c r="B11" s="99" t="s">
        <v>275</v>
      </c>
      <c r="C11" s="99"/>
      <c r="D11" s="99"/>
      <c r="E11" s="99"/>
      <c r="F11" s="99"/>
      <c r="G11" s="99"/>
    </row>
    <row r="12" ht="33.95" customHeight="1" spans="1:7">
      <c r="A12" s="89" t="s">
        <v>276</v>
      </c>
      <c r="B12" s="99"/>
      <c r="C12" s="99"/>
      <c r="D12" s="99"/>
      <c r="E12" s="99"/>
      <c r="F12" s="99"/>
      <c r="G12" s="99"/>
    </row>
    <row r="13" ht="33.95" customHeight="1" spans="1:7">
      <c r="A13" s="89" t="s">
        <v>277</v>
      </c>
      <c r="B13" s="99" t="s">
        <v>278</v>
      </c>
      <c r="C13" s="99"/>
      <c r="D13" s="99"/>
      <c r="E13" s="99"/>
      <c r="F13" s="99"/>
      <c r="G13" s="99"/>
    </row>
    <row r="14" ht="33.95" customHeight="1" spans="1:7">
      <c r="A14" s="89" t="s">
        <v>279</v>
      </c>
      <c r="B14" s="99" t="s">
        <v>280</v>
      </c>
      <c r="C14" s="99"/>
      <c r="D14" s="99"/>
      <c r="E14" s="99"/>
      <c r="F14" s="99"/>
      <c r="G14" s="99"/>
    </row>
    <row r="15" ht="33.95" customHeight="1" spans="1:7">
      <c r="A15" s="89" t="s">
        <v>281</v>
      </c>
      <c r="B15" s="99" t="s">
        <v>282</v>
      </c>
      <c r="C15" s="99"/>
      <c r="D15" s="99"/>
      <c r="E15" s="99"/>
      <c r="F15" s="99"/>
      <c r="G15" s="99"/>
    </row>
    <row r="16" ht="36.95" customHeight="1" spans="1:7">
      <c r="A16" s="89" t="s">
        <v>283</v>
      </c>
      <c r="B16" s="86" t="s">
        <v>284</v>
      </c>
      <c r="C16" s="86"/>
      <c r="D16" s="86"/>
      <c r="E16" s="86" t="s">
        <v>285</v>
      </c>
      <c r="F16" s="86"/>
      <c r="G16" s="86"/>
    </row>
    <row r="17" ht="93.75" customHeight="1" spans="1:7">
      <c r="A17" s="89"/>
      <c r="B17" s="99" t="s">
        <v>286</v>
      </c>
      <c r="C17" s="99"/>
      <c r="D17" s="99"/>
      <c r="E17" s="99" t="s">
        <v>287</v>
      </c>
      <c r="F17" s="99"/>
      <c r="G17" s="99"/>
    </row>
    <row r="18" customHeight="1" spans="1:7">
      <c r="A18" s="100" t="s">
        <v>288</v>
      </c>
      <c r="B18" s="100"/>
      <c r="C18" s="100"/>
      <c r="D18" s="100"/>
      <c r="E18" s="100"/>
      <c r="F18" s="100"/>
      <c r="G18" s="100"/>
    </row>
    <row r="19" customHeight="1" spans="1:7">
      <c r="A19" s="100"/>
      <c r="B19" s="100"/>
      <c r="C19" s="100"/>
      <c r="D19" s="100"/>
      <c r="E19" s="100"/>
      <c r="F19" s="100"/>
      <c r="G19" s="100"/>
    </row>
    <row r="20" ht="33.95" customHeight="1" spans="1:7">
      <c r="A20" s="88" t="s">
        <v>289</v>
      </c>
      <c r="B20" s="86" t="s">
        <v>290</v>
      </c>
      <c r="C20" s="86" t="s">
        <v>291</v>
      </c>
      <c r="D20" s="86" t="s">
        <v>292</v>
      </c>
      <c r="E20" s="86" t="s">
        <v>293</v>
      </c>
      <c r="F20" s="86"/>
      <c r="G20" s="86"/>
    </row>
    <row r="21" ht="33.95" customHeight="1" spans="1:7">
      <c r="A21" s="88" t="s">
        <v>294</v>
      </c>
      <c r="B21" s="88" t="s">
        <v>295</v>
      </c>
      <c r="C21" s="101" t="s">
        <v>296</v>
      </c>
      <c r="D21" s="101" t="s">
        <v>297</v>
      </c>
      <c r="E21" s="101" t="s">
        <v>298</v>
      </c>
      <c r="F21" s="101"/>
      <c r="G21" s="101"/>
    </row>
    <row r="22" ht="33.95" customHeight="1" spans="1:7">
      <c r="A22" s="102"/>
      <c r="B22" s="88" t="s">
        <v>299</v>
      </c>
      <c r="C22" s="101" t="s">
        <v>300</v>
      </c>
      <c r="D22" s="101" t="s">
        <v>301</v>
      </c>
      <c r="E22" s="101" t="s">
        <v>302</v>
      </c>
      <c r="F22" s="101"/>
      <c r="G22" s="101"/>
    </row>
    <row r="23" ht="33.95" customHeight="1" spans="1:7">
      <c r="A23" s="88"/>
      <c r="B23" s="88" t="s">
        <v>303</v>
      </c>
      <c r="C23" s="101" t="s">
        <v>300</v>
      </c>
      <c r="D23" s="101" t="s">
        <v>301</v>
      </c>
      <c r="E23" s="101" t="s">
        <v>302</v>
      </c>
      <c r="F23" s="101"/>
      <c r="G23" s="101"/>
    </row>
    <row r="24" ht="33.95" customHeight="1" spans="1:7">
      <c r="A24" s="88"/>
      <c r="B24" s="88" t="s">
        <v>304</v>
      </c>
      <c r="C24" s="103" t="s">
        <v>305</v>
      </c>
      <c r="D24" s="101" t="s">
        <v>306</v>
      </c>
      <c r="E24" s="101" t="s">
        <v>307</v>
      </c>
      <c r="F24" s="101"/>
      <c r="G24" s="101"/>
    </row>
    <row r="25" ht="33.95" customHeight="1" spans="1:7">
      <c r="A25" s="88" t="s">
        <v>308</v>
      </c>
      <c r="B25" s="88" t="s">
        <v>309</v>
      </c>
      <c r="C25" s="104" t="s">
        <v>310</v>
      </c>
      <c r="D25" s="104" t="s">
        <v>311</v>
      </c>
      <c r="E25" s="101" t="s">
        <v>312</v>
      </c>
      <c r="F25" s="101"/>
      <c r="G25" s="101"/>
    </row>
    <row r="26" ht="33.95" customHeight="1" spans="1:7">
      <c r="A26" s="102"/>
      <c r="B26" s="88" t="s">
        <v>313</v>
      </c>
      <c r="C26" s="104" t="s">
        <v>314</v>
      </c>
      <c r="D26" s="104" t="s">
        <v>301</v>
      </c>
      <c r="E26" s="101" t="s">
        <v>315</v>
      </c>
      <c r="F26" s="101"/>
      <c r="G26" s="101"/>
    </row>
    <row r="27" ht="33.95" customHeight="1" spans="1:7">
      <c r="A27" s="102"/>
      <c r="B27" s="88" t="s">
        <v>316</v>
      </c>
      <c r="C27" s="104" t="s">
        <v>317</v>
      </c>
      <c r="D27" s="104" t="s">
        <v>318</v>
      </c>
      <c r="E27" s="101" t="s">
        <v>319</v>
      </c>
      <c r="F27" s="101"/>
      <c r="G27" s="101"/>
    </row>
    <row r="28" ht="33.95" customHeight="1" spans="1:7">
      <c r="A28" s="105" t="s">
        <v>320</v>
      </c>
      <c r="B28" s="88" t="s">
        <v>321</v>
      </c>
      <c r="C28" s="106" t="s">
        <v>322</v>
      </c>
      <c r="D28" s="107" t="s">
        <v>301</v>
      </c>
      <c r="E28" s="108" t="s">
        <v>323</v>
      </c>
      <c r="F28" s="108"/>
      <c r="G28" s="108"/>
    </row>
    <row r="29" ht="33.95" customHeight="1" spans="1:7">
      <c r="A29" s="105"/>
      <c r="B29" s="109"/>
      <c r="C29" s="104"/>
      <c r="D29" s="104"/>
      <c r="E29" s="101"/>
      <c r="F29" s="101"/>
      <c r="G29" s="101"/>
    </row>
    <row r="30" spans="1:5">
      <c r="A30" s="110" t="s">
        <v>324</v>
      </c>
      <c r="B30" s="111" t="s">
        <v>325</v>
      </c>
      <c r="C30" s="111"/>
      <c r="D30" s="111"/>
      <c r="E30" s="111"/>
    </row>
  </sheetData>
  <mergeCells count="41">
    <mergeCell ref="A2:G2"/>
    <mergeCell ref="A3:G3"/>
    <mergeCell ref="B4:D4"/>
    <mergeCell ref="F4:G4"/>
    <mergeCell ref="B5:D5"/>
    <mergeCell ref="F5:G5"/>
    <mergeCell ref="B6:D6"/>
    <mergeCell ref="F6:G6"/>
    <mergeCell ref="B7:D7"/>
    <mergeCell ref="F7:G7"/>
    <mergeCell ref="B8:D8"/>
    <mergeCell ref="F8:G8"/>
    <mergeCell ref="B11:G11"/>
    <mergeCell ref="B12:G12"/>
    <mergeCell ref="B13:G13"/>
    <mergeCell ref="B14:G14"/>
    <mergeCell ref="B15:G15"/>
    <mergeCell ref="B16:D16"/>
    <mergeCell ref="E16:G16"/>
    <mergeCell ref="B17:D17"/>
    <mergeCell ref="E17:G1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A9:A10"/>
    <mergeCell ref="A16:A17"/>
    <mergeCell ref="A21:A24"/>
    <mergeCell ref="A25:A27"/>
    <mergeCell ref="A28:A29"/>
    <mergeCell ref="B9:B10"/>
    <mergeCell ref="C9:C10"/>
    <mergeCell ref="F9:F10"/>
    <mergeCell ref="G9:G10"/>
    <mergeCell ref="A18:G19"/>
  </mergeCells>
  <printOptions horizontalCentered="1"/>
  <pageMargins left="0.04" right="0.04" top="0.04" bottom="0.04" header="0.5" footer="0.5"/>
  <pageSetup paperSize="9" fitToWidth="0" fitToHeight="0" pageOrder="overThenDown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K13" sqref="K13"/>
    </sheetView>
  </sheetViews>
  <sheetFormatPr defaultColWidth="10.2857142857143" defaultRowHeight="14.25" customHeight="1" outlineLevelCol="7"/>
  <cols>
    <col min="1" max="1" width="15.7142857142857" style="1" customWidth="1"/>
    <col min="2" max="2" width="9.88571428571429" style="1" customWidth="1"/>
    <col min="3" max="3" width="11.2190476190476" style="1" customWidth="1"/>
    <col min="4" max="4" width="17.6666666666667" style="1" customWidth="1"/>
    <col min="5" max="5" width="17.1428571428571" style="1" customWidth="1"/>
    <col min="6" max="6" width="22" style="1" customWidth="1"/>
    <col min="7" max="7" width="9.57142857142857" style="2" customWidth="1"/>
    <col min="8" max="8" width="10.2857142857143" style="3"/>
    <col min="9" max="16384" width="10.2857142857143" style="1"/>
  </cols>
  <sheetData>
    <row r="1" s="1" customFormat="1" ht="18.75" customHeight="1" spans="1:8">
      <c r="A1" s="4" t="s">
        <v>326</v>
      </c>
      <c r="G1" s="2"/>
      <c r="H1" s="3"/>
    </row>
    <row r="2" s="1" customFormat="1" ht="25.5" customHeight="1" spans="1:8">
      <c r="A2" s="5" t="s">
        <v>327</v>
      </c>
      <c r="B2" s="5"/>
      <c r="C2" s="5"/>
      <c r="D2" s="5"/>
      <c r="E2" s="5"/>
      <c r="F2" s="5"/>
      <c r="G2" s="5"/>
      <c r="H2" s="3"/>
    </row>
    <row r="3" s="1" customFormat="1" ht="27.75" customHeight="1" spans="1:8">
      <c r="A3" s="6" t="s">
        <v>328</v>
      </c>
      <c r="B3" s="6"/>
      <c r="C3" s="6"/>
      <c r="D3" s="6"/>
      <c r="E3" s="6"/>
      <c r="F3" s="6"/>
      <c r="G3" s="6"/>
      <c r="H3" s="3"/>
    </row>
    <row r="4" s="1" customFormat="1" ht="28" customHeight="1" spans="1:8">
      <c r="A4" s="7" t="s">
        <v>139</v>
      </c>
      <c r="B4" s="8" t="s">
        <v>329</v>
      </c>
      <c r="C4" s="9"/>
      <c r="D4" s="9"/>
      <c r="E4" s="9"/>
      <c r="F4" s="9"/>
      <c r="G4" s="10"/>
      <c r="H4" s="3"/>
    </row>
    <row r="5" s="1" customFormat="1" ht="28" customHeight="1" spans="1:8">
      <c r="A5" s="7" t="s">
        <v>330</v>
      </c>
      <c r="B5" s="11" t="s">
        <v>331</v>
      </c>
      <c r="C5" s="12"/>
      <c r="D5" s="7" t="s">
        <v>260</v>
      </c>
      <c r="E5" s="13">
        <v>18298776275</v>
      </c>
      <c r="F5" s="14"/>
      <c r="G5" s="15"/>
      <c r="H5" s="3"/>
    </row>
    <row r="6" s="1" customFormat="1" ht="28" customHeight="1" spans="1:8">
      <c r="A6" s="16" t="s">
        <v>332</v>
      </c>
      <c r="B6" s="17" t="s">
        <v>333</v>
      </c>
      <c r="C6" s="18"/>
      <c r="D6" s="18"/>
      <c r="E6" s="18"/>
      <c r="F6" s="18"/>
      <c r="G6" s="19"/>
      <c r="H6" s="3"/>
    </row>
    <row r="7" s="1" customFormat="1" ht="28" customHeight="1" spans="1:8">
      <c r="A7" s="20"/>
      <c r="B7" s="21" t="s">
        <v>334</v>
      </c>
      <c r="C7" s="22"/>
      <c r="D7" s="22"/>
      <c r="E7" s="22"/>
      <c r="F7" s="22"/>
      <c r="G7" s="23"/>
      <c r="H7" s="3"/>
    </row>
    <row r="8" s="1" customFormat="1" ht="28" customHeight="1" spans="1:8">
      <c r="A8" s="16" t="s">
        <v>335</v>
      </c>
      <c r="B8" s="17" t="s">
        <v>336</v>
      </c>
      <c r="C8" s="24"/>
      <c r="D8" s="24"/>
      <c r="E8" s="24"/>
      <c r="F8" s="24"/>
      <c r="G8" s="25"/>
      <c r="H8" s="3"/>
    </row>
    <row r="9" s="1" customFormat="1" ht="28" customHeight="1" spans="1:8">
      <c r="A9" s="20"/>
      <c r="B9" s="17" t="s">
        <v>337</v>
      </c>
      <c r="C9" s="24"/>
      <c r="D9" s="24"/>
      <c r="E9" s="24"/>
      <c r="F9" s="24"/>
      <c r="G9" s="25"/>
      <c r="H9" s="26"/>
    </row>
    <row r="10" s="1" customFormat="1" ht="28" customHeight="1" spans="1:8">
      <c r="A10" s="20"/>
      <c r="B10" s="27" t="s">
        <v>338</v>
      </c>
      <c r="C10" s="27"/>
      <c r="D10" s="27" t="s">
        <v>339</v>
      </c>
      <c r="E10" s="27"/>
      <c r="F10" s="27"/>
      <c r="G10" s="27"/>
      <c r="H10" s="26"/>
    </row>
    <row r="11" s="1" customFormat="1" ht="28" customHeight="1" spans="1:8">
      <c r="A11" s="20"/>
      <c r="B11" s="27">
        <v>62</v>
      </c>
      <c r="C11" s="27"/>
      <c r="D11" s="28" t="s">
        <v>92</v>
      </c>
      <c r="E11" s="27" t="s">
        <v>340</v>
      </c>
      <c r="F11" s="27" t="s">
        <v>341</v>
      </c>
      <c r="G11" s="27" t="s">
        <v>342</v>
      </c>
      <c r="H11" s="26"/>
    </row>
    <row r="12" s="1" customFormat="1" ht="28" customHeight="1" spans="1:8">
      <c r="A12" s="20"/>
      <c r="B12" s="27"/>
      <c r="C12" s="27"/>
      <c r="D12" s="27">
        <v>62</v>
      </c>
      <c r="E12" s="27">
        <v>21</v>
      </c>
      <c r="F12" s="27">
        <v>41</v>
      </c>
      <c r="G12" s="27"/>
      <c r="H12" s="3"/>
    </row>
    <row r="13" s="1" customFormat="1" ht="28" customHeight="1" spans="1:8">
      <c r="A13" s="29" t="s">
        <v>343</v>
      </c>
      <c r="B13" s="27" t="s">
        <v>344</v>
      </c>
      <c r="C13" s="27" t="s">
        <v>345</v>
      </c>
      <c r="D13" s="27" t="s">
        <v>346</v>
      </c>
      <c r="E13" s="27" t="s">
        <v>347</v>
      </c>
      <c r="F13" s="30" t="s">
        <v>348</v>
      </c>
      <c r="G13" s="31"/>
      <c r="H13" s="3"/>
    </row>
    <row r="14" s="1" customFormat="1" ht="28" customHeight="1" spans="1:8">
      <c r="A14" s="32"/>
      <c r="B14" s="33">
        <v>1325.68</v>
      </c>
      <c r="C14" s="33">
        <v>2897.51</v>
      </c>
      <c r="D14" s="33">
        <v>2382.3</v>
      </c>
      <c r="E14" s="34">
        <v>1</v>
      </c>
      <c r="F14" s="30">
        <v>5548899.91</v>
      </c>
      <c r="G14" s="31"/>
      <c r="H14" s="3"/>
    </row>
    <row r="15" s="1" customFormat="1" ht="28" customHeight="1" spans="1:8">
      <c r="A15" s="35" t="s">
        <v>349</v>
      </c>
      <c r="B15" s="36" t="s">
        <v>350</v>
      </c>
      <c r="C15" s="36"/>
      <c r="D15" s="36"/>
      <c r="E15" s="36"/>
      <c r="F15" s="36"/>
      <c r="G15" s="31"/>
      <c r="H15" s="3"/>
    </row>
    <row r="16" s="1" customFormat="1" ht="28" customHeight="1" spans="1:8">
      <c r="A16" s="37"/>
      <c r="B16" s="38" t="s">
        <v>92</v>
      </c>
      <c r="C16" s="38"/>
      <c r="D16" s="38" t="s">
        <v>351</v>
      </c>
      <c r="E16" s="38" t="s">
        <v>352</v>
      </c>
      <c r="F16" s="38" t="s">
        <v>353</v>
      </c>
      <c r="G16" s="38"/>
      <c r="H16" s="39"/>
    </row>
    <row r="17" s="1" customFormat="1" ht="57.75" customHeight="1" spans="1:8">
      <c r="A17" s="37"/>
      <c r="B17" s="40">
        <f>D17+E17+F17</f>
        <v>1474.5365</v>
      </c>
      <c r="C17" s="40"/>
      <c r="D17" s="41">
        <v>1474.5365</v>
      </c>
      <c r="E17" s="33"/>
      <c r="F17" s="42"/>
      <c r="G17" s="42"/>
      <c r="H17" s="3"/>
    </row>
    <row r="18" s="1" customFormat="1" ht="29.25" customHeight="1" spans="1:8">
      <c r="A18" s="37" t="s">
        <v>354</v>
      </c>
      <c r="B18" s="36" t="s">
        <v>355</v>
      </c>
      <c r="C18" s="36"/>
      <c r="D18" s="36"/>
      <c r="E18" s="36"/>
      <c r="F18" s="36"/>
      <c r="G18" s="31"/>
      <c r="H18" s="3"/>
    </row>
    <row r="19" s="1" customFormat="1" ht="27.75" customHeight="1" spans="1:8">
      <c r="A19" s="37"/>
      <c r="B19" s="38" t="s">
        <v>356</v>
      </c>
      <c r="C19" s="38" t="s">
        <v>149</v>
      </c>
      <c r="D19" s="38" t="s">
        <v>150</v>
      </c>
      <c r="E19" s="38" t="s">
        <v>357</v>
      </c>
      <c r="F19" s="38" t="s">
        <v>358</v>
      </c>
      <c r="G19" s="38"/>
      <c r="H19" s="3"/>
    </row>
    <row r="20" s="1" customFormat="1" ht="28" customHeight="1" spans="1:8">
      <c r="A20" s="43"/>
      <c r="B20" s="33">
        <f>C20+D20+E20+F20</f>
        <v>1474.54</v>
      </c>
      <c r="C20" s="33">
        <v>1032.79</v>
      </c>
      <c r="D20" s="33">
        <v>56.56</v>
      </c>
      <c r="E20" s="33">
        <v>385.19</v>
      </c>
      <c r="F20" s="38"/>
      <c r="G20" s="38"/>
      <c r="H20" s="3"/>
    </row>
    <row r="21" s="1" customFormat="1" ht="112" customHeight="1" spans="1:8">
      <c r="A21" s="44" t="s">
        <v>285</v>
      </c>
      <c r="B21" s="45" t="s">
        <v>359</v>
      </c>
      <c r="C21" s="46"/>
      <c r="D21" s="46"/>
      <c r="E21" s="46"/>
      <c r="F21" s="46"/>
      <c r="G21" s="47"/>
      <c r="H21" s="3"/>
    </row>
    <row r="22" s="1" customFormat="1" ht="28" customHeight="1" spans="1:8">
      <c r="A22" s="35" t="s">
        <v>288</v>
      </c>
      <c r="B22" s="48" t="s">
        <v>360</v>
      </c>
      <c r="C22" s="49"/>
      <c r="D22" s="38" t="s">
        <v>361</v>
      </c>
      <c r="E22" s="48" t="s">
        <v>362</v>
      </c>
      <c r="F22" s="49"/>
      <c r="G22" s="50" t="s">
        <v>292</v>
      </c>
      <c r="H22" s="3"/>
    </row>
    <row r="23" s="1" customFormat="1" ht="28" customHeight="1" spans="1:8">
      <c r="A23" s="37"/>
      <c r="B23" s="28" t="s">
        <v>363</v>
      </c>
      <c r="C23" s="28"/>
      <c r="D23" s="50" t="s">
        <v>364</v>
      </c>
      <c r="E23" s="51" t="s">
        <v>365</v>
      </c>
      <c r="F23" s="52"/>
      <c r="G23" s="53">
        <v>1</v>
      </c>
      <c r="H23" s="3"/>
    </row>
    <row r="24" s="1" customFormat="1" ht="28" customHeight="1" spans="1:8">
      <c r="A24" s="37"/>
      <c r="B24" s="28"/>
      <c r="C24" s="28"/>
      <c r="D24" s="50"/>
      <c r="E24" s="51" t="s">
        <v>366</v>
      </c>
      <c r="F24" s="52"/>
      <c r="G24" s="53">
        <v>1</v>
      </c>
      <c r="H24" s="3"/>
    </row>
    <row r="25" s="1" customFormat="1" ht="28" customHeight="1" spans="1:8">
      <c r="A25" s="37"/>
      <c r="B25" s="28"/>
      <c r="C25" s="28"/>
      <c r="D25" s="50"/>
      <c r="E25" s="51" t="s">
        <v>367</v>
      </c>
      <c r="F25" s="52"/>
      <c r="G25" s="53" t="s">
        <v>368</v>
      </c>
      <c r="H25" s="3"/>
    </row>
    <row r="26" s="1" customFormat="1" ht="28" customHeight="1" spans="1:8">
      <c r="A26" s="37"/>
      <c r="B26" s="28"/>
      <c r="C26" s="28"/>
      <c r="D26" s="50"/>
      <c r="E26" s="51" t="s">
        <v>369</v>
      </c>
      <c r="F26" s="52"/>
      <c r="G26" s="53" t="s">
        <v>370</v>
      </c>
      <c r="H26" s="3"/>
    </row>
    <row r="27" s="1" customFormat="1" ht="28" customHeight="1" spans="1:8">
      <c r="A27" s="37"/>
      <c r="B27" s="28"/>
      <c r="C27" s="28"/>
      <c r="D27" s="50" t="s">
        <v>371</v>
      </c>
      <c r="E27" s="51" t="s">
        <v>372</v>
      </c>
      <c r="F27" s="52"/>
      <c r="G27" s="53" t="s">
        <v>373</v>
      </c>
      <c r="H27" s="3"/>
    </row>
    <row r="28" s="1" customFormat="1" ht="28" customHeight="1" spans="1:8">
      <c r="A28" s="37"/>
      <c r="B28" s="28"/>
      <c r="C28" s="28"/>
      <c r="D28" s="50"/>
      <c r="E28" s="51" t="s">
        <v>374</v>
      </c>
      <c r="F28" s="52"/>
      <c r="G28" s="53" t="s">
        <v>375</v>
      </c>
      <c r="H28" s="3"/>
    </row>
    <row r="29" s="1" customFormat="1" ht="28" customHeight="1" spans="1:8">
      <c r="A29" s="37"/>
      <c r="B29" s="28"/>
      <c r="C29" s="28"/>
      <c r="D29" s="50"/>
      <c r="E29" s="51" t="s">
        <v>376</v>
      </c>
      <c r="F29" s="51"/>
      <c r="G29" s="53" t="s">
        <v>375</v>
      </c>
      <c r="H29" s="3"/>
    </row>
    <row r="30" s="1" customFormat="1" ht="28" customHeight="1" spans="1:8">
      <c r="A30" s="37"/>
      <c r="B30" s="28"/>
      <c r="C30" s="28"/>
      <c r="D30" s="50" t="s">
        <v>377</v>
      </c>
      <c r="E30" s="51" t="s">
        <v>378</v>
      </c>
      <c r="F30" s="51"/>
      <c r="G30" s="53" t="s">
        <v>375</v>
      </c>
      <c r="H30" s="3"/>
    </row>
    <row r="31" s="1" customFormat="1" ht="28" customHeight="1" spans="1:8">
      <c r="A31" s="37"/>
      <c r="B31" s="28"/>
      <c r="C31" s="28"/>
      <c r="D31" s="50"/>
      <c r="E31" s="51" t="s">
        <v>379</v>
      </c>
      <c r="F31" s="51"/>
      <c r="G31" s="53" t="s">
        <v>373</v>
      </c>
      <c r="H31" s="3"/>
    </row>
    <row r="32" s="1" customFormat="1" ht="28" customHeight="1" spans="1:8">
      <c r="A32" s="37"/>
      <c r="B32" s="28"/>
      <c r="C32" s="28"/>
      <c r="D32" s="50" t="s">
        <v>380</v>
      </c>
      <c r="E32" s="51" t="s">
        <v>381</v>
      </c>
      <c r="F32" s="51"/>
      <c r="G32" s="53" t="s">
        <v>373</v>
      </c>
      <c r="H32" s="3"/>
    </row>
    <row r="33" s="1" customFormat="1" ht="28" customHeight="1" spans="1:8">
      <c r="A33" s="37"/>
      <c r="B33" s="28"/>
      <c r="C33" s="28"/>
      <c r="D33" s="50"/>
      <c r="E33" s="51" t="s">
        <v>382</v>
      </c>
      <c r="F33" s="51"/>
      <c r="G33" s="53" t="s">
        <v>383</v>
      </c>
      <c r="H33" s="3"/>
    </row>
    <row r="34" s="1" customFormat="1" ht="28" customHeight="1" spans="1:8">
      <c r="A34" s="37"/>
      <c r="B34" s="54" t="s">
        <v>384</v>
      </c>
      <c r="C34" s="55"/>
      <c r="D34" s="56" t="s">
        <v>295</v>
      </c>
      <c r="E34" s="57" t="s">
        <v>385</v>
      </c>
      <c r="F34" s="58"/>
      <c r="G34" s="56" t="s">
        <v>301</v>
      </c>
      <c r="H34" s="3"/>
    </row>
    <row r="35" s="1" customFormat="1" ht="28" customHeight="1" spans="1:8">
      <c r="A35" s="37"/>
      <c r="B35" s="59"/>
      <c r="C35" s="60"/>
      <c r="D35" s="61"/>
      <c r="E35" s="62"/>
      <c r="F35" s="63"/>
      <c r="G35" s="64"/>
      <c r="H35" s="3"/>
    </row>
    <row r="36" s="1" customFormat="1" ht="28" customHeight="1" spans="1:8">
      <c r="A36" s="37"/>
      <c r="B36" s="59"/>
      <c r="C36" s="60"/>
      <c r="D36" s="56" t="s">
        <v>299</v>
      </c>
      <c r="E36" s="65" t="s">
        <v>386</v>
      </c>
      <c r="F36" s="66"/>
      <c r="G36" s="50" t="s">
        <v>301</v>
      </c>
      <c r="H36" s="3"/>
    </row>
    <row r="37" s="1" customFormat="1" ht="28" customHeight="1" spans="1:8">
      <c r="A37" s="37"/>
      <c r="B37" s="59"/>
      <c r="C37" s="60"/>
      <c r="D37" s="50" t="s">
        <v>303</v>
      </c>
      <c r="E37" s="67" t="s">
        <v>387</v>
      </c>
      <c r="F37" s="66"/>
      <c r="G37" s="50" t="s">
        <v>301</v>
      </c>
      <c r="H37" s="3"/>
    </row>
    <row r="38" s="1" customFormat="1" ht="28" customHeight="1" spans="1:8">
      <c r="A38" s="37"/>
      <c r="B38" s="68"/>
      <c r="C38" s="69"/>
      <c r="D38" s="50" t="s">
        <v>304</v>
      </c>
      <c r="E38" s="67" t="s">
        <v>388</v>
      </c>
      <c r="F38" s="66"/>
      <c r="G38" s="50" t="s">
        <v>301</v>
      </c>
      <c r="H38" s="3"/>
    </row>
    <row r="39" s="1" customFormat="1" ht="28" customHeight="1" spans="1:8">
      <c r="A39" s="37"/>
      <c r="B39" s="50" t="s">
        <v>389</v>
      </c>
      <c r="C39" s="50"/>
      <c r="D39" s="50" t="s">
        <v>390</v>
      </c>
      <c r="E39" s="52" t="s">
        <v>391</v>
      </c>
      <c r="F39" s="52"/>
      <c r="G39" s="50" t="s">
        <v>392</v>
      </c>
      <c r="H39" s="3"/>
    </row>
    <row r="40" s="1" customFormat="1" ht="28" customHeight="1" spans="1:8">
      <c r="A40" s="37"/>
      <c r="B40" s="50"/>
      <c r="C40" s="50"/>
      <c r="D40" s="56" t="s">
        <v>393</v>
      </c>
      <c r="E40" s="51" t="s">
        <v>394</v>
      </c>
      <c r="F40" s="52"/>
      <c r="G40" s="50" t="s">
        <v>395</v>
      </c>
      <c r="H40" s="3"/>
    </row>
    <row r="41" s="1" customFormat="1" ht="28" customHeight="1" spans="1:8">
      <c r="A41" s="37"/>
      <c r="B41" s="50"/>
      <c r="C41" s="50"/>
      <c r="D41" s="61"/>
      <c r="E41" s="51" t="s">
        <v>396</v>
      </c>
      <c r="F41" s="52"/>
      <c r="G41" s="50" t="s">
        <v>397</v>
      </c>
      <c r="H41" s="3"/>
    </row>
    <row r="42" s="1" customFormat="1" ht="28" customHeight="1" spans="1:8">
      <c r="A42" s="37"/>
      <c r="B42" s="50"/>
      <c r="C42" s="50"/>
      <c r="D42" s="56" t="s">
        <v>398</v>
      </c>
      <c r="E42" s="51" t="s">
        <v>399</v>
      </c>
      <c r="F42" s="52"/>
      <c r="G42" s="50" t="s">
        <v>400</v>
      </c>
      <c r="H42" s="3"/>
    </row>
    <row r="43" s="1" customFormat="1" ht="28" customHeight="1" spans="1:8">
      <c r="A43" s="37"/>
      <c r="B43" s="50"/>
      <c r="C43" s="50"/>
      <c r="D43" s="50" t="s">
        <v>401</v>
      </c>
      <c r="E43" s="52" t="s">
        <v>402</v>
      </c>
      <c r="F43" s="52"/>
      <c r="G43" s="50" t="s">
        <v>397</v>
      </c>
      <c r="H43" s="3"/>
    </row>
    <row r="44" s="1" customFormat="1" ht="28" customHeight="1" spans="1:8">
      <c r="A44" s="37"/>
      <c r="B44" s="70" t="s">
        <v>403</v>
      </c>
      <c r="C44" s="70"/>
      <c r="D44" s="50" t="s">
        <v>404</v>
      </c>
      <c r="E44" s="52" t="s">
        <v>405</v>
      </c>
      <c r="F44" s="52"/>
      <c r="G44" s="50" t="s">
        <v>406</v>
      </c>
      <c r="H44" s="3"/>
    </row>
    <row r="45" s="1" customFormat="1" ht="28" customHeight="1" spans="1:8">
      <c r="A45" s="37"/>
      <c r="B45" s="70"/>
      <c r="C45" s="70"/>
      <c r="D45" s="70" t="s">
        <v>407</v>
      </c>
      <c r="E45" s="71" t="s">
        <v>408</v>
      </c>
      <c r="F45" s="71"/>
      <c r="G45" s="72">
        <v>1</v>
      </c>
      <c r="H45" s="3"/>
    </row>
    <row r="46" s="1" customFormat="1" ht="48" customHeight="1" spans="1:8">
      <c r="A46" s="73" t="s">
        <v>409</v>
      </c>
      <c r="B46" s="74"/>
      <c r="C46" s="75"/>
      <c r="D46" s="75"/>
      <c r="E46" s="75"/>
      <c r="F46" s="75"/>
      <c r="G46" s="76"/>
      <c r="H46" s="3"/>
    </row>
    <row r="47" s="1" customFormat="1" ht="27" customHeight="1" spans="1:8">
      <c r="A47" s="77" t="s">
        <v>410</v>
      </c>
      <c r="B47" s="77"/>
      <c r="C47" s="77" t="s">
        <v>411</v>
      </c>
      <c r="D47" s="77"/>
      <c r="E47" s="77"/>
      <c r="F47" s="77" t="s">
        <v>412</v>
      </c>
      <c r="G47" s="78"/>
      <c r="H47" s="3"/>
    </row>
  </sheetData>
  <mergeCells count="64">
    <mergeCell ref="A2:G2"/>
    <mergeCell ref="A3:G3"/>
    <mergeCell ref="B4:G4"/>
    <mergeCell ref="B5:C5"/>
    <mergeCell ref="E5:G5"/>
    <mergeCell ref="B6:G6"/>
    <mergeCell ref="B7:G7"/>
    <mergeCell ref="B8:G8"/>
    <mergeCell ref="B9:G9"/>
    <mergeCell ref="B10:C10"/>
    <mergeCell ref="D10:G10"/>
    <mergeCell ref="F13:G13"/>
    <mergeCell ref="F14:G14"/>
    <mergeCell ref="B15:G15"/>
    <mergeCell ref="B16:C16"/>
    <mergeCell ref="F16:G16"/>
    <mergeCell ref="B17:C17"/>
    <mergeCell ref="F17:G17"/>
    <mergeCell ref="B18:G18"/>
    <mergeCell ref="F19:G19"/>
    <mergeCell ref="F20:G20"/>
    <mergeCell ref="B21:G21"/>
    <mergeCell ref="B22:C22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6:F36"/>
    <mergeCell ref="E37:F37"/>
    <mergeCell ref="E39:F39"/>
    <mergeCell ref="E40:F40"/>
    <mergeCell ref="E41:F41"/>
    <mergeCell ref="E42:F42"/>
    <mergeCell ref="E43:F43"/>
    <mergeCell ref="E44:F44"/>
    <mergeCell ref="E45:F45"/>
    <mergeCell ref="B46:G46"/>
    <mergeCell ref="A6:A7"/>
    <mergeCell ref="A8:A12"/>
    <mergeCell ref="A13:A14"/>
    <mergeCell ref="A15:A17"/>
    <mergeCell ref="A18:A20"/>
    <mergeCell ref="A22:A45"/>
    <mergeCell ref="D23:D26"/>
    <mergeCell ref="D27:D29"/>
    <mergeCell ref="D30:D31"/>
    <mergeCell ref="D32:D33"/>
    <mergeCell ref="D34:D35"/>
    <mergeCell ref="D40:D41"/>
    <mergeCell ref="G34:G35"/>
    <mergeCell ref="B11:C12"/>
    <mergeCell ref="B23:C33"/>
    <mergeCell ref="B34:C38"/>
    <mergeCell ref="E34:F35"/>
    <mergeCell ref="B39:C43"/>
    <mergeCell ref="B44:C45"/>
  </mergeCells>
  <printOptions horizontalCentered="1"/>
  <pageMargins left="0.04" right="0.04" top="0.04" bottom="0.04" header="0.5" footer="0.5"/>
  <pageSetup paperSize="9" fitToWidth="0" fitToHeight="0" pageOrder="overThenDown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4" workbookViewId="0">
      <selection activeCell="A20" sqref="A20"/>
    </sheetView>
  </sheetViews>
  <sheetFormatPr defaultColWidth="9" defaultRowHeight="12.75" customHeight="1" outlineLevelCol="2"/>
  <cols>
    <col min="1" max="1" width="44.8571428571429" style="113" customWidth="1"/>
    <col min="2" max="2" width="29.8571428571429" style="113" customWidth="1"/>
    <col min="3" max="3" width="31.2857142857143" style="113" customWidth="1"/>
  </cols>
  <sheetData>
    <row r="1" ht="24.75" customHeight="1" spans="1:1">
      <c r="A1" s="146" t="s">
        <v>62</v>
      </c>
    </row>
    <row r="2" ht="24.75" customHeight="1" spans="1:2">
      <c r="A2" s="115" t="s">
        <v>63</v>
      </c>
      <c r="B2" s="115"/>
    </row>
    <row r="3" ht="24.75" customHeight="1" spans="1:2">
      <c r="A3" s="197"/>
      <c r="B3" s="198"/>
    </row>
    <row r="4" ht="24" customHeight="1" spans="1:2">
      <c r="A4" s="128" t="s">
        <v>5</v>
      </c>
      <c r="B4" s="128" t="s">
        <v>6</v>
      </c>
    </row>
    <row r="5" s="112" customFormat="1" ht="24.75" customHeight="1" spans="1:3">
      <c r="A5" s="143" t="s">
        <v>7</v>
      </c>
      <c r="B5" s="199">
        <v>1474.5365</v>
      </c>
      <c r="C5" s="123"/>
    </row>
    <row r="6" ht="24.75" customHeight="1" spans="1:2">
      <c r="A6" s="143" t="s">
        <v>64</v>
      </c>
      <c r="B6" s="199">
        <v>1474.5365</v>
      </c>
    </row>
    <row r="7" ht="24.75" customHeight="1" spans="1:2">
      <c r="A7" s="143" t="s">
        <v>65</v>
      </c>
      <c r="B7" s="153">
        <f>B8+B9</f>
        <v>0</v>
      </c>
    </row>
    <row r="8" ht="24.75" customHeight="1" spans="1:2">
      <c r="A8" s="143" t="s">
        <v>66</v>
      </c>
      <c r="B8" s="153"/>
    </row>
    <row r="9" ht="24.75" customHeight="1" spans="1:2">
      <c r="A9" s="143" t="s">
        <v>67</v>
      </c>
      <c r="B9" s="153"/>
    </row>
    <row r="10" ht="24.75" customHeight="1" spans="1:2">
      <c r="A10" s="143" t="s">
        <v>9</v>
      </c>
      <c r="B10" s="153"/>
    </row>
    <row r="11" ht="24.75" customHeight="1" spans="1:2">
      <c r="A11" s="143" t="s">
        <v>11</v>
      </c>
      <c r="B11" s="153"/>
    </row>
    <row r="12" ht="24.75" customHeight="1" spans="1:2">
      <c r="A12" s="143" t="s">
        <v>13</v>
      </c>
      <c r="B12" s="153"/>
    </row>
    <row r="13" ht="24.75" customHeight="1" spans="1:2">
      <c r="A13" s="143" t="s">
        <v>15</v>
      </c>
      <c r="B13" s="153"/>
    </row>
    <row r="14" ht="24.75" customHeight="1" spans="1:2">
      <c r="A14" s="143" t="s">
        <v>17</v>
      </c>
      <c r="B14" s="153"/>
    </row>
    <row r="15" ht="24.75" customHeight="1" spans="1:2">
      <c r="A15" s="143" t="s">
        <v>19</v>
      </c>
      <c r="B15" s="153"/>
    </row>
    <row r="16" ht="24.75" customHeight="1" spans="1:2">
      <c r="A16" s="143" t="s">
        <v>21</v>
      </c>
      <c r="B16" s="153"/>
    </row>
    <row r="17" ht="24.75" customHeight="1" spans="1:2">
      <c r="A17" s="143" t="s">
        <v>23</v>
      </c>
      <c r="B17" s="153"/>
    </row>
    <row r="18" ht="24.75" customHeight="1" spans="1:2">
      <c r="A18" s="143" t="s">
        <v>68</v>
      </c>
      <c r="B18" s="153">
        <f>B5+B10+B11+B12+B13+B14+B15+B16+B17</f>
        <v>1474.5365</v>
      </c>
    </row>
    <row r="19" ht="24.75" customHeight="1" spans="1:2">
      <c r="A19" s="143" t="s">
        <v>69</v>
      </c>
      <c r="B19" s="153"/>
    </row>
    <row r="20" ht="24.75" customHeight="1" spans="1:2">
      <c r="A20" s="143" t="s">
        <v>69</v>
      </c>
      <c r="B20" s="153"/>
    </row>
    <row r="21" ht="24.75" customHeight="1" spans="1:2">
      <c r="A21" s="143" t="s">
        <v>69</v>
      </c>
      <c r="B21" s="153"/>
    </row>
    <row r="22" ht="24.75" customHeight="1" spans="1:2">
      <c r="A22" s="143" t="s">
        <v>69</v>
      </c>
      <c r="B22" s="153"/>
    </row>
    <row r="23" ht="24.75" customHeight="1" spans="1:2">
      <c r="A23" s="143" t="s">
        <v>69</v>
      </c>
      <c r="B23" s="153"/>
    </row>
    <row r="24" ht="24.75" customHeight="1" spans="1:2">
      <c r="A24" s="143" t="s">
        <v>46</v>
      </c>
      <c r="B24" s="153">
        <f>B25+B29+B30</f>
        <v>554.89</v>
      </c>
    </row>
    <row r="25" ht="24.75" customHeight="1" spans="1:2">
      <c r="A25" s="143" t="s">
        <v>70</v>
      </c>
      <c r="B25" s="153">
        <f>B26+B27+B28</f>
        <v>554.89</v>
      </c>
    </row>
    <row r="26" ht="24.75" customHeight="1" spans="1:2">
      <c r="A26" s="143" t="s">
        <v>71</v>
      </c>
      <c r="B26" s="200">
        <v>554.89</v>
      </c>
    </row>
    <row r="27" ht="24.75" customHeight="1" spans="1:2">
      <c r="A27" s="143" t="s">
        <v>72</v>
      </c>
      <c r="B27" s="153"/>
    </row>
    <row r="28" ht="24.75" customHeight="1" spans="1:2">
      <c r="A28" s="143" t="s">
        <v>73</v>
      </c>
      <c r="B28" s="153"/>
    </row>
    <row r="29" ht="24.75" customHeight="1" spans="1:2">
      <c r="A29" s="143" t="s">
        <v>74</v>
      </c>
      <c r="B29" s="153"/>
    </row>
    <row r="30" ht="24.75" customHeight="1" spans="1:2">
      <c r="A30" s="143" t="s">
        <v>75</v>
      </c>
      <c r="B30" s="153"/>
    </row>
    <row r="31" ht="24.75" customHeight="1" spans="1:2">
      <c r="A31" s="143" t="s">
        <v>54</v>
      </c>
      <c r="B31" s="153">
        <f>B32+B36</f>
        <v>0</v>
      </c>
    </row>
    <row r="32" ht="24.75" customHeight="1" spans="1:2">
      <c r="A32" s="143" t="s">
        <v>76</v>
      </c>
      <c r="B32" s="153">
        <f>B33+B34+B35</f>
        <v>0</v>
      </c>
    </row>
    <row r="33" ht="24.75" customHeight="1" spans="1:2">
      <c r="A33" s="143" t="s">
        <v>77</v>
      </c>
      <c r="B33" s="153"/>
    </row>
    <row r="34" ht="24.75" customHeight="1" spans="1:2">
      <c r="A34" s="143" t="s">
        <v>78</v>
      </c>
      <c r="B34" s="153"/>
    </row>
    <row r="35" ht="24.75" customHeight="1" spans="1:2">
      <c r="A35" s="143" t="s">
        <v>79</v>
      </c>
      <c r="B35" s="153"/>
    </row>
    <row r="36" ht="24.75" customHeight="1" spans="1:2">
      <c r="A36" s="143" t="s">
        <v>80</v>
      </c>
      <c r="B36" s="153"/>
    </row>
    <row r="37" ht="24.75" customHeight="1" spans="1:2">
      <c r="A37" s="143" t="s">
        <v>81</v>
      </c>
      <c r="B37" s="153">
        <f>B18+B24+B31</f>
        <v>2029.4265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表二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11" sqref="D11"/>
    </sheetView>
  </sheetViews>
  <sheetFormatPr defaultColWidth="9" defaultRowHeight="12.75" customHeight="1" outlineLevelCol="7"/>
  <cols>
    <col min="1" max="1" width="15.6666666666667" style="174" customWidth="1"/>
    <col min="2" max="2" width="32.8857142857143" style="175" customWidth="1"/>
    <col min="3" max="4" width="17.2857142857143" style="176" customWidth="1"/>
    <col min="5" max="5" width="17.5714285714286" style="176" customWidth="1"/>
    <col min="6" max="6" width="10.7142857142857" style="175" customWidth="1"/>
    <col min="7" max="8" width="6.85714285714286" style="113" customWidth="1"/>
  </cols>
  <sheetData>
    <row r="1" ht="24.75" customHeight="1" spans="1:2">
      <c r="A1" s="177" t="s">
        <v>82</v>
      </c>
      <c r="B1" s="178"/>
    </row>
    <row r="2" ht="24.75" customHeight="1" spans="2:6">
      <c r="B2" s="179" t="s">
        <v>83</v>
      </c>
      <c r="C2" s="180"/>
      <c r="D2" s="181"/>
      <c r="E2" s="181"/>
      <c r="F2" s="179"/>
    </row>
    <row r="3" ht="21" customHeight="1" spans="2:6">
      <c r="B3" s="167"/>
      <c r="C3" s="182"/>
      <c r="F3" s="167" t="s">
        <v>2</v>
      </c>
    </row>
    <row r="4" ht="17.25" customHeight="1" spans="1:6">
      <c r="A4" s="183" t="s">
        <v>84</v>
      </c>
      <c r="B4" s="184"/>
      <c r="C4" s="185" t="s">
        <v>85</v>
      </c>
      <c r="D4" s="185" t="s">
        <v>86</v>
      </c>
      <c r="E4" s="185" t="s">
        <v>87</v>
      </c>
      <c r="F4" s="186" t="s">
        <v>88</v>
      </c>
    </row>
    <row r="5" ht="24.75" customHeight="1" spans="1:6">
      <c r="A5" s="187" t="s">
        <v>89</v>
      </c>
      <c r="B5" s="188" t="s">
        <v>90</v>
      </c>
      <c r="C5" s="185"/>
      <c r="D5" s="185"/>
      <c r="E5" s="185"/>
      <c r="F5" s="186"/>
    </row>
    <row r="6" ht="24.75" customHeight="1" spans="1:6">
      <c r="A6" s="187" t="s">
        <v>91</v>
      </c>
      <c r="B6" s="188" t="s">
        <v>91</v>
      </c>
      <c r="C6" s="185">
        <v>1</v>
      </c>
      <c r="D6" s="185">
        <v>2</v>
      </c>
      <c r="E6" s="185">
        <v>3</v>
      </c>
      <c r="F6" s="189">
        <v>4</v>
      </c>
    </row>
    <row r="7" s="112" customFormat="1" ht="29.25" customHeight="1" spans="1:8">
      <c r="A7" s="190"/>
      <c r="B7" s="130" t="s">
        <v>92</v>
      </c>
      <c r="C7" s="162">
        <f>D7+E7+F7</f>
        <v>2029.431753</v>
      </c>
      <c r="D7" s="162">
        <f>SUM(D8:D29)</f>
        <v>1041.2232</v>
      </c>
      <c r="E7" s="162">
        <f>SUM(E8:E29)</f>
        <v>433.32</v>
      </c>
      <c r="F7" s="162">
        <f>SUM(F8:F31)</f>
        <v>554.888553</v>
      </c>
      <c r="G7" s="123"/>
      <c r="H7" s="123"/>
    </row>
    <row r="8" s="112" customFormat="1" ht="29.25" customHeight="1" spans="1:8">
      <c r="A8" s="190">
        <v>2010108</v>
      </c>
      <c r="B8" s="133" t="s">
        <v>93</v>
      </c>
      <c r="C8" s="191">
        <f>D8+E8</f>
        <v>2.72</v>
      </c>
      <c r="D8" s="192"/>
      <c r="E8" s="162">
        <v>2.72</v>
      </c>
      <c r="F8" s="193"/>
      <c r="G8" s="123"/>
      <c r="H8" s="123"/>
    </row>
    <row r="9" s="112" customFormat="1" ht="29.25" customHeight="1" spans="1:8">
      <c r="A9" s="190">
        <v>2010301</v>
      </c>
      <c r="B9" s="133" t="s">
        <v>94</v>
      </c>
      <c r="C9" s="191">
        <f>D9+E9</f>
        <v>281</v>
      </c>
      <c r="D9" s="162">
        <v>281</v>
      </c>
      <c r="E9" s="162"/>
      <c r="F9" s="162"/>
      <c r="G9" s="123"/>
      <c r="H9" s="123"/>
    </row>
    <row r="10" s="112" customFormat="1" ht="29.25" customHeight="1" spans="1:8">
      <c r="A10" s="190">
        <v>2010399</v>
      </c>
      <c r="B10" s="133" t="s">
        <v>95</v>
      </c>
      <c r="C10" s="191">
        <f>D10+E10</f>
        <v>2</v>
      </c>
      <c r="D10" s="162"/>
      <c r="E10" s="162">
        <v>2</v>
      </c>
      <c r="F10" s="162"/>
      <c r="G10" s="123"/>
      <c r="H10" s="123"/>
    </row>
    <row r="11" s="112" customFormat="1" ht="29.25" customHeight="1" spans="1:8">
      <c r="A11" s="190">
        <v>2010650</v>
      </c>
      <c r="B11" s="133" t="s">
        <v>96</v>
      </c>
      <c r="C11" s="191">
        <f>D11+E11</f>
        <v>23.0874</v>
      </c>
      <c r="D11" s="162">
        <v>23.0874</v>
      </c>
      <c r="E11" s="162"/>
      <c r="F11" s="162"/>
      <c r="G11" s="123"/>
      <c r="H11" s="123"/>
    </row>
    <row r="12" s="112" customFormat="1" ht="29.25" customHeight="1" spans="1:8">
      <c r="A12" s="194">
        <v>2013299</v>
      </c>
      <c r="B12" s="133" t="s">
        <v>97</v>
      </c>
      <c r="C12" s="191"/>
      <c r="D12" s="162"/>
      <c r="E12" s="162"/>
      <c r="F12" s="162">
        <v>5.544</v>
      </c>
      <c r="G12" s="123"/>
      <c r="H12" s="123"/>
    </row>
    <row r="13" s="112" customFormat="1" ht="29.25" customHeight="1" spans="1:8">
      <c r="A13" s="190">
        <v>2070109</v>
      </c>
      <c r="B13" s="133" t="s">
        <v>98</v>
      </c>
      <c r="C13" s="191">
        <f>D13+E13</f>
        <v>164.5166</v>
      </c>
      <c r="D13" s="162">
        <v>164.5166</v>
      </c>
      <c r="E13" s="162"/>
      <c r="F13" s="162"/>
      <c r="G13" s="123"/>
      <c r="H13" s="123"/>
    </row>
    <row r="14" s="112" customFormat="1" ht="29.25" customHeight="1" spans="1:8">
      <c r="A14" s="190" t="s">
        <v>99</v>
      </c>
      <c r="B14" s="162" t="s">
        <v>100</v>
      </c>
      <c r="C14" s="191"/>
      <c r="E14" s="162"/>
      <c r="F14" s="162">
        <v>27.09</v>
      </c>
      <c r="G14" s="123"/>
      <c r="H14" s="123"/>
    </row>
    <row r="15" s="112" customFormat="1" ht="29.25" customHeight="1" spans="1:8">
      <c r="A15" s="190">
        <v>2080104</v>
      </c>
      <c r="B15" s="133" t="s">
        <v>101</v>
      </c>
      <c r="C15" s="191">
        <f>D15+E15</f>
        <v>128.9096</v>
      </c>
      <c r="D15" s="162">
        <v>128.9096</v>
      </c>
      <c r="E15" s="162"/>
      <c r="F15" s="162"/>
      <c r="G15" s="123"/>
      <c r="H15" s="123"/>
    </row>
    <row r="16" s="112" customFormat="1" ht="29.25" customHeight="1" spans="1:8">
      <c r="A16" s="190">
        <v>2080505</v>
      </c>
      <c r="B16" s="133" t="s">
        <v>102</v>
      </c>
      <c r="C16" s="191">
        <f>D16+E16</f>
        <v>106.89</v>
      </c>
      <c r="D16" s="162">
        <v>106.89</v>
      </c>
      <c r="E16" s="162"/>
      <c r="F16" s="162"/>
      <c r="G16" s="123"/>
      <c r="H16" s="123"/>
    </row>
    <row r="17" s="112" customFormat="1" ht="29.25" customHeight="1" spans="1:8">
      <c r="A17" s="190">
        <v>2082701</v>
      </c>
      <c r="B17" s="133" t="s">
        <v>103</v>
      </c>
      <c r="C17" s="191">
        <f>D17+E17</f>
        <v>0.024</v>
      </c>
      <c r="D17" s="162">
        <v>0.024</v>
      </c>
      <c r="E17" s="162"/>
      <c r="F17" s="162"/>
      <c r="G17" s="123"/>
      <c r="H17" s="123"/>
    </row>
    <row r="18" s="112" customFormat="1" ht="29.25" customHeight="1" spans="1:8">
      <c r="A18" s="190">
        <v>2082702</v>
      </c>
      <c r="B18" s="133" t="s">
        <v>104</v>
      </c>
      <c r="C18" s="191">
        <f>D18+E18</f>
        <v>1.34</v>
      </c>
      <c r="D18" s="162">
        <v>1.34</v>
      </c>
      <c r="E18" s="162"/>
      <c r="F18" s="162"/>
      <c r="G18" s="123"/>
      <c r="H18" s="123"/>
    </row>
    <row r="19" s="112" customFormat="1" ht="29.25" customHeight="1" spans="1:8">
      <c r="A19" s="190">
        <v>2100716</v>
      </c>
      <c r="B19" s="133" t="s">
        <v>105</v>
      </c>
      <c r="C19" s="191">
        <f>D19+E19</f>
        <v>142.0838</v>
      </c>
      <c r="D19" s="162">
        <v>142.0838</v>
      </c>
      <c r="E19" s="162"/>
      <c r="F19" s="162"/>
      <c r="G19" s="123"/>
      <c r="H19" s="123"/>
    </row>
    <row r="20" s="112" customFormat="1" ht="29.25" customHeight="1" spans="1:8">
      <c r="A20" s="190">
        <v>2101201</v>
      </c>
      <c r="B20" s="133" t="s">
        <v>106</v>
      </c>
      <c r="C20" s="191">
        <f>D20+E20</f>
        <v>43.42</v>
      </c>
      <c r="D20" s="162">
        <v>43.42</v>
      </c>
      <c r="E20" s="162"/>
      <c r="F20" s="162"/>
      <c r="G20" s="123"/>
      <c r="H20" s="123"/>
    </row>
    <row r="21" s="112" customFormat="1" ht="29.25" customHeight="1" spans="1:8">
      <c r="A21" s="190">
        <v>2101299</v>
      </c>
      <c r="B21" s="133" t="s">
        <v>107</v>
      </c>
      <c r="C21" s="191">
        <f>D21+E21</f>
        <v>0.74</v>
      </c>
      <c r="D21" s="162">
        <v>0.74</v>
      </c>
      <c r="E21" s="162"/>
      <c r="F21" s="162"/>
      <c r="G21" s="123"/>
      <c r="H21" s="123"/>
    </row>
    <row r="22" s="112" customFormat="1" ht="29.25" customHeight="1" spans="1:8">
      <c r="A22" s="190" t="s">
        <v>108</v>
      </c>
      <c r="B22" s="162" t="s">
        <v>109</v>
      </c>
      <c r="C22" s="191"/>
      <c r="E22" s="162"/>
      <c r="F22" s="162">
        <v>1.2</v>
      </c>
      <c r="G22" s="123"/>
      <c r="H22" s="123"/>
    </row>
    <row r="23" s="112" customFormat="1" ht="29.25" customHeight="1" spans="1:8">
      <c r="A23" s="190">
        <v>2120501</v>
      </c>
      <c r="B23" s="133" t="s">
        <v>110</v>
      </c>
      <c r="C23" s="191">
        <f>D23+E23</f>
        <v>50</v>
      </c>
      <c r="D23" s="162">
        <v>0</v>
      </c>
      <c r="E23" s="162">
        <v>50</v>
      </c>
      <c r="F23" s="162"/>
      <c r="G23" s="123"/>
      <c r="H23" s="123"/>
    </row>
    <row r="24" ht="29.25" customHeight="1" spans="1:6">
      <c r="A24" s="195">
        <v>2130104</v>
      </c>
      <c r="B24" s="133" t="s">
        <v>96</v>
      </c>
      <c r="C24" s="191">
        <f>D24+E24</f>
        <v>149.2118</v>
      </c>
      <c r="D24" s="162">
        <v>149.2118</v>
      </c>
      <c r="E24" s="162"/>
      <c r="F24" s="162"/>
    </row>
    <row r="25" ht="29.25" customHeight="1" spans="1:6">
      <c r="A25" s="195" t="s">
        <v>111</v>
      </c>
      <c r="B25" s="133" t="s">
        <v>112</v>
      </c>
      <c r="C25" s="191"/>
      <c r="D25" s="162"/>
      <c r="E25" s="162"/>
      <c r="F25" s="162">
        <v>2.1268</v>
      </c>
    </row>
    <row r="26" ht="29.25" customHeight="1" spans="1:6">
      <c r="A26" s="195" t="s">
        <v>113</v>
      </c>
      <c r="B26" s="133" t="s">
        <v>114</v>
      </c>
      <c r="C26" s="191"/>
      <c r="D26" s="162"/>
      <c r="E26" s="162"/>
      <c r="F26" s="162">
        <v>0.097753</v>
      </c>
    </row>
    <row r="27" ht="29.25" customHeight="1" spans="1:6">
      <c r="A27" s="195" t="s">
        <v>115</v>
      </c>
      <c r="B27" s="133" t="s">
        <v>116</v>
      </c>
      <c r="C27" s="191"/>
      <c r="D27" s="162"/>
      <c r="E27" s="162"/>
      <c r="F27" s="162">
        <v>116.08</v>
      </c>
    </row>
    <row r="28" ht="29.25" customHeight="1" spans="1:6">
      <c r="A28" s="195">
        <v>2130705</v>
      </c>
      <c r="B28" s="133" t="s">
        <v>117</v>
      </c>
      <c r="C28" s="191">
        <f>D28+E28</f>
        <v>280.6</v>
      </c>
      <c r="D28" s="196"/>
      <c r="E28" s="162">
        <v>280.6</v>
      </c>
      <c r="F28" s="162"/>
    </row>
    <row r="29" ht="29.25" customHeight="1" spans="1:6">
      <c r="A29" s="195">
        <v>2130707</v>
      </c>
      <c r="B29" s="133" t="s">
        <v>118</v>
      </c>
      <c r="C29" s="191">
        <f>D29+E29</f>
        <v>98</v>
      </c>
      <c r="D29" s="196"/>
      <c r="E29" s="162">
        <v>98</v>
      </c>
      <c r="F29" s="162"/>
    </row>
    <row r="30" ht="29.25" customHeight="1" spans="1:6">
      <c r="A30" s="195" t="s">
        <v>119</v>
      </c>
      <c r="B30" s="196" t="s">
        <v>120</v>
      </c>
      <c r="C30" s="191"/>
      <c r="E30" s="162"/>
      <c r="F30" s="162">
        <v>122.75</v>
      </c>
    </row>
    <row r="31" ht="29.25" customHeight="1" spans="1:6">
      <c r="A31" s="195" t="s">
        <v>121</v>
      </c>
      <c r="B31" s="196" t="s">
        <v>122</v>
      </c>
      <c r="C31" s="191"/>
      <c r="D31" s="196"/>
      <c r="E31" s="162"/>
      <c r="F31" s="162">
        <v>280</v>
      </c>
    </row>
  </sheetData>
  <sheetProtection formatCells="0" formatColumns="0" formatRows="0"/>
  <mergeCells count="6">
    <mergeCell ref="B2:F2"/>
    <mergeCell ref="A4:B4"/>
    <mergeCell ref="C4:C5"/>
    <mergeCell ref="D4:D5"/>
    <mergeCell ref="E4:E5"/>
    <mergeCell ref="F4:F5"/>
  </mergeCells>
  <hyperlinks>
    <hyperlink ref="B1" location="目录!A1"/>
  </hyperlinks>
  <printOptions horizontalCentered="1"/>
  <pageMargins left="0.354166666666667" right="0.314583333333333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34"/>
  <sheetViews>
    <sheetView showGridLines="0" showZeros="0" workbookViewId="0">
      <selection activeCell="D15" sqref="D15"/>
    </sheetView>
  </sheetViews>
  <sheetFormatPr defaultColWidth="9" defaultRowHeight="12.75" customHeight="1"/>
  <cols>
    <col min="1" max="1" width="28" style="113" customWidth="1"/>
    <col min="2" max="2" width="14.5714285714286" style="113" customWidth="1"/>
    <col min="3" max="3" width="29" style="113" customWidth="1"/>
    <col min="4" max="4" width="14.4285714285714" style="113" customWidth="1"/>
    <col min="5" max="5" width="4.57142857142857" style="113" customWidth="1"/>
    <col min="6" max="6" width="9" style="113" hidden="1" customWidth="1"/>
    <col min="7" max="99" width="9" style="113" customWidth="1"/>
  </cols>
  <sheetData>
    <row r="1" ht="25.5" customHeight="1" spans="1:98">
      <c r="A1" s="146" t="s">
        <v>123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</row>
    <row r="2" ht="25.5" customHeight="1" spans="1:98">
      <c r="A2" s="164" t="s">
        <v>124</v>
      </c>
      <c r="B2" s="164"/>
      <c r="C2" s="164"/>
      <c r="D2" s="164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</row>
    <row r="3" ht="16.5" customHeight="1" spans="2:98">
      <c r="B3" s="166"/>
      <c r="C3" s="167"/>
      <c r="D3" s="116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</row>
    <row r="4" ht="19" customHeight="1" spans="1:98">
      <c r="A4" s="128" t="s">
        <v>125</v>
      </c>
      <c r="B4" s="128"/>
      <c r="C4" s="128" t="s">
        <v>126</v>
      </c>
      <c r="D4" s="128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</row>
    <row r="5" ht="19" customHeight="1" spans="1:98">
      <c r="A5" s="128" t="s">
        <v>5</v>
      </c>
      <c r="B5" s="128" t="s">
        <v>6</v>
      </c>
      <c r="C5" s="128" t="s">
        <v>5</v>
      </c>
      <c r="D5" s="128" t="s">
        <v>92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</row>
    <row r="6" s="112" customFormat="1" ht="19" customHeight="1" spans="1:99">
      <c r="A6" s="169" t="s">
        <v>127</v>
      </c>
      <c r="B6" s="144">
        <f>B7+B8+B9</f>
        <v>1474.54</v>
      </c>
      <c r="C6" s="169" t="s">
        <v>128</v>
      </c>
      <c r="D6" s="170">
        <f>D7+D8+D9+D10+D11+D12+D14+D13+D15+D16+D17+D18+D19+D20+D21+D22+D23+D24+D25+D26+D27+D28+D29+D30+D31+D32+D33</f>
        <v>1474.5358</v>
      </c>
      <c r="E6" s="154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23"/>
    </row>
    <row r="7" s="112" customFormat="1" ht="19" customHeight="1" spans="1:99">
      <c r="A7" s="169" t="s">
        <v>129</v>
      </c>
      <c r="B7" s="144">
        <v>1474.54</v>
      </c>
      <c r="C7" s="169" t="s">
        <v>8</v>
      </c>
      <c r="D7" s="170">
        <v>687.4</v>
      </c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23"/>
    </row>
    <row r="8" s="112" customFormat="1" ht="19" customHeight="1" spans="1:99">
      <c r="A8" s="169" t="s">
        <v>130</v>
      </c>
      <c r="B8" s="144">
        <v>0</v>
      </c>
      <c r="C8" s="169" t="s">
        <v>10</v>
      </c>
      <c r="D8" s="170">
        <v>0</v>
      </c>
      <c r="E8" s="154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23"/>
    </row>
    <row r="9" s="112" customFormat="1" ht="19" customHeight="1" spans="1:99">
      <c r="A9" s="169" t="s">
        <v>131</v>
      </c>
      <c r="B9" s="144"/>
      <c r="C9" s="169" t="s">
        <v>12</v>
      </c>
      <c r="D9" s="170">
        <v>0</v>
      </c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23"/>
    </row>
    <row r="10" s="112" customFormat="1" ht="19" customHeight="1" spans="1:99">
      <c r="A10" s="169"/>
      <c r="B10" s="172"/>
      <c r="C10" s="169" t="s">
        <v>14</v>
      </c>
      <c r="D10" s="170">
        <v>0</v>
      </c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23"/>
    </row>
    <row r="11" s="112" customFormat="1" ht="19" customHeight="1" spans="1:99">
      <c r="A11" s="169"/>
      <c r="B11" s="172"/>
      <c r="C11" s="169" t="s">
        <v>16</v>
      </c>
      <c r="D11" s="170">
        <v>0</v>
      </c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23"/>
    </row>
    <row r="12" s="112" customFormat="1" ht="19" customHeight="1" spans="1:99">
      <c r="A12" s="169"/>
      <c r="B12" s="172"/>
      <c r="C12" s="169" t="s">
        <v>18</v>
      </c>
      <c r="D12" s="170">
        <v>0</v>
      </c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23"/>
    </row>
    <row r="13" s="112" customFormat="1" ht="19" customHeight="1" spans="1:99">
      <c r="A13" s="173"/>
      <c r="B13" s="144"/>
      <c r="C13" s="169" t="s">
        <v>20</v>
      </c>
      <c r="D13" s="170">
        <v>164.5166</v>
      </c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23"/>
    </row>
    <row r="14" s="112" customFormat="1" ht="19" customHeight="1" spans="1:99">
      <c r="A14" s="173"/>
      <c r="B14" s="144"/>
      <c r="C14" s="169" t="s">
        <v>22</v>
      </c>
      <c r="D14" s="170">
        <v>128.9096</v>
      </c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23"/>
    </row>
    <row r="15" s="112" customFormat="1" ht="19" customHeight="1" spans="1:99">
      <c r="A15" s="173"/>
      <c r="B15" s="144"/>
      <c r="C15" s="169" t="s">
        <v>24</v>
      </c>
      <c r="D15" s="170">
        <f>'3'!D16+'3'!D17+'3'!D18+'3'!D20+'3'!D21</f>
        <v>152.414</v>
      </c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23"/>
    </row>
    <row r="16" s="112" customFormat="1" ht="19" customHeight="1" spans="1:99">
      <c r="A16" s="173"/>
      <c r="B16" s="144"/>
      <c r="C16" s="169" t="s">
        <v>25</v>
      </c>
      <c r="D16" s="170">
        <v>142.0838</v>
      </c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23"/>
    </row>
    <row r="17" s="112" customFormat="1" ht="19" customHeight="1" spans="1:99">
      <c r="A17" s="173"/>
      <c r="B17" s="144"/>
      <c r="C17" s="169" t="s">
        <v>26</v>
      </c>
      <c r="D17" s="170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23"/>
    </row>
    <row r="18" s="112" customFormat="1" ht="19" customHeight="1" spans="1:99">
      <c r="A18" s="173"/>
      <c r="B18" s="144"/>
      <c r="C18" s="169" t="s">
        <v>27</v>
      </c>
      <c r="D18" s="170">
        <v>50</v>
      </c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23"/>
    </row>
    <row r="19" s="112" customFormat="1" ht="19" customHeight="1" spans="1:99">
      <c r="A19" s="173"/>
      <c r="B19" s="144"/>
      <c r="C19" s="169" t="s">
        <v>28</v>
      </c>
      <c r="D19" s="170">
        <v>149.2118</v>
      </c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23"/>
    </row>
    <row r="20" s="112" customFormat="1" ht="19" customHeight="1" spans="1:99">
      <c r="A20" s="173"/>
      <c r="B20" s="144"/>
      <c r="C20" s="169" t="s">
        <v>29</v>
      </c>
      <c r="D20" s="170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23"/>
    </row>
    <row r="21" s="112" customFormat="1" ht="19" customHeight="1" spans="1:99">
      <c r="A21" s="173"/>
      <c r="B21" s="144"/>
      <c r="C21" s="169" t="s">
        <v>30</v>
      </c>
      <c r="D21" s="170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23"/>
    </row>
    <row r="22" s="112" customFormat="1" ht="19" customHeight="1" spans="1:99">
      <c r="A22" s="173"/>
      <c r="B22" s="144"/>
      <c r="C22" s="169" t="s">
        <v>31</v>
      </c>
      <c r="D22" s="170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23"/>
    </row>
    <row r="23" s="112" customFormat="1" ht="19" customHeight="1" spans="1:99">
      <c r="A23" s="173"/>
      <c r="B23" s="144"/>
      <c r="C23" s="169" t="s">
        <v>32</v>
      </c>
      <c r="D23" s="170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23"/>
    </row>
    <row r="24" s="112" customFormat="1" ht="19" customHeight="1" spans="1:99">
      <c r="A24" s="173"/>
      <c r="B24" s="144"/>
      <c r="C24" s="169" t="s">
        <v>33</v>
      </c>
      <c r="D24" s="170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23"/>
    </row>
    <row r="25" s="112" customFormat="1" ht="19" customHeight="1" spans="1:99">
      <c r="A25" s="173"/>
      <c r="B25" s="144"/>
      <c r="C25" s="169" t="s">
        <v>34</v>
      </c>
      <c r="D25" s="170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23"/>
    </row>
    <row r="26" s="112" customFormat="1" ht="19" customHeight="1" spans="1:99">
      <c r="A26" s="173"/>
      <c r="B26" s="144"/>
      <c r="C26" s="169" t="s">
        <v>35</v>
      </c>
      <c r="D26" s="170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23"/>
    </row>
    <row r="27" s="112" customFormat="1" ht="19" customHeight="1" spans="1:99">
      <c r="A27" s="173"/>
      <c r="B27" s="144"/>
      <c r="C27" s="169" t="s">
        <v>36</v>
      </c>
      <c r="D27" s="170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23"/>
    </row>
    <row r="28" s="112" customFormat="1" ht="19" customHeight="1" spans="1:99">
      <c r="A28" s="173"/>
      <c r="B28" s="144"/>
      <c r="C28" s="169" t="s">
        <v>37</v>
      </c>
      <c r="D28" s="170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23"/>
    </row>
    <row r="29" s="112" customFormat="1" ht="19" customHeight="1" spans="1:99">
      <c r="A29" s="173"/>
      <c r="B29" s="144"/>
      <c r="C29" s="169" t="s">
        <v>38</v>
      </c>
      <c r="D29" s="170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23"/>
    </row>
    <row r="30" s="112" customFormat="1" ht="19" customHeight="1" spans="1:99">
      <c r="A30" s="173"/>
      <c r="B30" s="144"/>
      <c r="C30" s="169" t="s">
        <v>39</v>
      </c>
      <c r="D30" s="170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23"/>
    </row>
    <row r="31" s="112" customFormat="1" ht="19" customHeight="1" spans="1:99">
      <c r="A31" s="173"/>
      <c r="B31" s="144"/>
      <c r="C31" s="169" t="s">
        <v>132</v>
      </c>
      <c r="D31" s="170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23"/>
    </row>
    <row r="32" s="112" customFormat="1" ht="19" customHeight="1" spans="1:99">
      <c r="A32" s="173"/>
      <c r="B32" s="144"/>
      <c r="C32" s="169" t="s">
        <v>133</v>
      </c>
      <c r="D32" s="170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23"/>
    </row>
    <row r="33" s="112" customFormat="1" ht="19" customHeight="1" spans="1:99">
      <c r="A33" s="173"/>
      <c r="B33" s="144"/>
      <c r="C33" s="169" t="s">
        <v>134</v>
      </c>
      <c r="D33" s="170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23"/>
    </row>
    <row r="34" ht="19" customHeight="1" spans="1:98">
      <c r="A34" s="128" t="s">
        <v>135</v>
      </c>
      <c r="B34" s="144">
        <f>B6</f>
        <v>1474.54</v>
      </c>
      <c r="C34" s="128" t="s">
        <v>136</v>
      </c>
      <c r="D34" s="170">
        <f>D6</f>
        <v>1474.5358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showGridLines="0" showZeros="0" workbookViewId="0">
      <selection activeCell="D13" sqref="D13"/>
    </sheetView>
  </sheetViews>
  <sheetFormatPr defaultColWidth="9" defaultRowHeight="12.75" customHeight="1"/>
  <cols>
    <col min="1" max="1" width="38.7142857142857" style="113" customWidth="1"/>
    <col min="2" max="2" width="14.4285714285714" style="113" customWidth="1"/>
    <col min="3" max="5" width="14.2857142857143" style="113" customWidth="1"/>
    <col min="6" max="6" width="11" style="113" customWidth="1"/>
    <col min="7" max="7" width="11.7142857142857" style="113" customWidth="1"/>
    <col min="8" max="8" width="14.2857142857143" style="113" customWidth="1"/>
    <col min="9" max="10" width="6.85714285714286" style="113" customWidth="1"/>
  </cols>
  <sheetData>
    <row r="1" ht="24.75" customHeight="1" spans="1:1">
      <c r="A1" s="146" t="s">
        <v>137</v>
      </c>
    </row>
    <row r="2" ht="24.75" customHeight="1" spans="1:8">
      <c r="A2" s="115" t="s">
        <v>138</v>
      </c>
      <c r="B2" s="115"/>
      <c r="C2" s="115"/>
      <c r="D2" s="115"/>
      <c r="E2" s="115"/>
      <c r="F2" s="115"/>
      <c r="G2" s="115"/>
      <c r="H2" s="115"/>
    </row>
    <row r="3" ht="24.75" customHeight="1" spans="8:8">
      <c r="H3" s="116" t="s">
        <v>2</v>
      </c>
    </row>
    <row r="4" ht="24.75" customHeight="1" spans="1:8">
      <c r="A4" s="128" t="s">
        <v>139</v>
      </c>
      <c r="B4" s="128" t="s">
        <v>92</v>
      </c>
      <c r="C4" s="128" t="s">
        <v>140</v>
      </c>
      <c r="D4" s="128"/>
      <c r="E4" s="128"/>
      <c r="F4" s="128" t="s">
        <v>141</v>
      </c>
      <c r="G4" s="128"/>
      <c r="H4" s="128"/>
    </row>
    <row r="5" ht="24.75" customHeight="1" spans="1:8">
      <c r="A5" s="128"/>
      <c r="B5" s="128"/>
      <c r="C5" s="128" t="s">
        <v>92</v>
      </c>
      <c r="D5" s="128" t="s">
        <v>86</v>
      </c>
      <c r="E5" s="128" t="s">
        <v>87</v>
      </c>
      <c r="F5" s="128" t="s">
        <v>92</v>
      </c>
      <c r="G5" s="128" t="s">
        <v>86</v>
      </c>
      <c r="H5" s="128" t="s">
        <v>87</v>
      </c>
    </row>
    <row r="6" ht="24.75" customHeight="1" spans="1:8">
      <c r="A6" s="128" t="s">
        <v>91</v>
      </c>
      <c r="B6" s="128">
        <v>1</v>
      </c>
      <c r="C6" s="128">
        <v>2</v>
      </c>
      <c r="D6" s="128">
        <v>3</v>
      </c>
      <c r="E6" s="128">
        <v>4</v>
      </c>
      <c r="F6" s="128">
        <v>2</v>
      </c>
      <c r="G6" s="128">
        <v>3</v>
      </c>
      <c r="H6" s="128">
        <v>4</v>
      </c>
    </row>
    <row r="7" s="112" customFormat="1" ht="24.75" customHeight="1" spans="1:10">
      <c r="A7" s="149" t="s">
        <v>92</v>
      </c>
      <c r="B7" s="153">
        <f t="shared" ref="B7:H7" si="0">B8+B9+B10+B11+B12+B13</f>
        <v>1474.5432</v>
      </c>
      <c r="C7" s="153">
        <f t="shared" si="0"/>
        <v>1474.5432</v>
      </c>
      <c r="D7" s="153">
        <f t="shared" si="0"/>
        <v>1041.2232</v>
      </c>
      <c r="E7" s="153">
        <f t="shared" si="0"/>
        <v>433.32</v>
      </c>
      <c r="F7" s="153">
        <f t="shared" si="0"/>
        <v>0</v>
      </c>
      <c r="G7" s="153">
        <f t="shared" si="0"/>
        <v>0</v>
      </c>
      <c r="H7" s="153">
        <f t="shared" si="0"/>
        <v>0</v>
      </c>
      <c r="I7" s="123"/>
      <c r="J7" s="123"/>
    </row>
    <row r="8" ht="24.75" customHeight="1" spans="1:8">
      <c r="A8" s="159" t="s">
        <v>86</v>
      </c>
      <c r="B8" s="153">
        <f>C8+F8</f>
        <v>1041.2232</v>
      </c>
      <c r="C8" s="153">
        <f>D8+E8</f>
        <v>1041.2232</v>
      </c>
      <c r="D8" s="162">
        <v>1041.2232</v>
      </c>
      <c r="E8" s="153"/>
      <c r="F8" s="135">
        <f t="shared" ref="F8:F13" si="1">G8+H8</f>
        <v>0</v>
      </c>
      <c r="G8" s="163"/>
      <c r="H8" s="163"/>
    </row>
    <row r="9" ht="24.75" customHeight="1" spans="1:8">
      <c r="A9" s="159" t="s">
        <v>87</v>
      </c>
      <c r="B9" s="153">
        <f t="shared" ref="B8:B13" si="2">C9+F9</f>
        <v>433.32</v>
      </c>
      <c r="C9" s="153">
        <f t="shared" ref="C8:C13" si="3">D9+E9</f>
        <v>433.32</v>
      </c>
      <c r="D9" s="153"/>
      <c r="E9" s="162">
        <v>433.32</v>
      </c>
      <c r="F9" s="135">
        <f t="shared" si="1"/>
        <v>0</v>
      </c>
      <c r="G9" s="153">
        <v>0</v>
      </c>
      <c r="H9" s="153">
        <v>0</v>
      </c>
    </row>
    <row r="10" ht="24.75" customHeight="1" spans="1:8">
      <c r="A10" s="151"/>
      <c r="B10" s="153">
        <f t="shared" si="2"/>
        <v>0</v>
      </c>
      <c r="C10" s="153">
        <f t="shared" si="3"/>
        <v>0</v>
      </c>
      <c r="D10" s="153"/>
      <c r="E10" s="153"/>
      <c r="F10" s="135">
        <f t="shared" si="1"/>
        <v>0</v>
      </c>
      <c r="G10" s="153">
        <v>0</v>
      </c>
      <c r="H10" s="153">
        <v>0</v>
      </c>
    </row>
    <row r="11" ht="24.75" customHeight="1" spans="1:8">
      <c r="A11" s="151"/>
      <c r="B11" s="153">
        <f t="shared" si="2"/>
        <v>0</v>
      </c>
      <c r="C11" s="153">
        <f t="shared" si="3"/>
        <v>0</v>
      </c>
      <c r="D11" s="153"/>
      <c r="E11" s="153"/>
      <c r="F11" s="135">
        <f t="shared" si="1"/>
        <v>0</v>
      </c>
      <c r="G11" s="153">
        <v>0</v>
      </c>
      <c r="H11" s="153">
        <v>0</v>
      </c>
    </row>
    <row r="12" ht="24.75" customHeight="1" spans="1:8">
      <c r="A12" s="151"/>
      <c r="B12" s="153">
        <f t="shared" si="2"/>
        <v>0</v>
      </c>
      <c r="C12" s="153">
        <f t="shared" si="3"/>
        <v>0</v>
      </c>
      <c r="D12" s="153"/>
      <c r="E12" s="153"/>
      <c r="F12" s="135">
        <f t="shared" si="1"/>
        <v>0</v>
      </c>
      <c r="G12" s="153">
        <v>0</v>
      </c>
      <c r="H12" s="153">
        <v>0</v>
      </c>
    </row>
    <row r="13" ht="24.75" customHeight="1" spans="1:8">
      <c r="A13" s="151"/>
      <c r="B13" s="153">
        <f t="shared" si="2"/>
        <v>0</v>
      </c>
      <c r="C13" s="153">
        <f t="shared" si="3"/>
        <v>0</v>
      </c>
      <c r="D13" s="153"/>
      <c r="E13" s="153"/>
      <c r="F13" s="135">
        <f t="shared" si="1"/>
        <v>0</v>
      </c>
      <c r="G13" s="153">
        <v>0</v>
      </c>
      <c r="H13" s="153">
        <v>0</v>
      </c>
    </row>
  </sheetData>
  <sheetProtection formatCells="0" formatColumns="0" formatRows="0"/>
  <mergeCells count="5">
    <mergeCell ref="A2:H2"/>
    <mergeCell ref="C4:E4"/>
    <mergeCell ref="F4:H4"/>
    <mergeCell ref="A4:A5"/>
    <mergeCell ref="B4:B5"/>
  </mergeCells>
  <hyperlinks>
    <hyperlink ref="A1" location="目录!A1" display="表五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D22" sqref="D22"/>
    </sheetView>
  </sheetViews>
  <sheetFormatPr defaultColWidth="9" defaultRowHeight="12.75" customHeight="1" outlineLevelCol="6"/>
  <cols>
    <col min="1" max="1" width="18" style="155" customWidth="1"/>
    <col min="2" max="2" width="32.4285714285714" style="113" customWidth="1"/>
    <col min="3" max="5" width="17.8571428571429" style="113" customWidth="1"/>
    <col min="6" max="7" width="6.85714285714286" style="113" customWidth="1"/>
  </cols>
  <sheetData>
    <row r="1" ht="24.75" customHeight="1" spans="1:2">
      <c r="A1" s="156" t="s">
        <v>142</v>
      </c>
      <c r="B1" s="127"/>
    </row>
    <row r="2" ht="24.75" customHeight="1" spans="1:5">
      <c r="A2" s="115" t="s">
        <v>143</v>
      </c>
      <c r="B2" s="115"/>
      <c r="C2" s="115"/>
      <c r="D2" s="115"/>
      <c r="E2" s="115"/>
    </row>
    <row r="3" ht="24.75" customHeight="1" spans="5:5">
      <c r="E3" s="116" t="s">
        <v>2</v>
      </c>
    </row>
    <row r="4" ht="24.75" customHeight="1" spans="1:5">
      <c r="A4" s="128" t="s">
        <v>84</v>
      </c>
      <c r="B4" s="128"/>
      <c r="C4" s="128" t="s">
        <v>140</v>
      </c>
      <c r="D4" s="128"/>
      <c r="E4" s="128"/>
    </row>
    <row r="5" ht="24.75" customHeight="1" spans="1:5">
      <c r="A5" s="128" t="s">
        <v>144</v>
      </c>
      <c r="B5" s="128" t="s">
        <v>90</v>
      </c>
      <c r="C5" s="128" t="s">
        <v>92</v>
      </c>
      <c r="D5" s="128" t="s">
        <v>86</v>
      </c>
      <c r="E5" s="128" t="s">
        <v>87</v>
      </c>
    </row>
    <row r="6" ht="24.75" customHeight="1" spans="1:5">
      <c r="A6" s="128" t="s">
        <v>91</v>
      </c>
      <c r="B6" s="128" t="s">
        <v>91</v>
      </c>
      <c r="C6" s="128">
        <v>1</v>
      </c>
      <c r="D6" s="128">
        <v>2</v>
      </c>
      <c r="E6" s="128">
        <v>3</v>
      </c>
    </row>
    <row r="7" s="112" customFormat="1" ht="24.75" customHeight="1" spans="1:7">
      <c r="A7" s="157"/>
      <c r="B7" s="149" t="s">
        <v>92</v>
      </c>
      <c r="C7" s="158">
        <f>D7+E7</f>
        <v>1474.5432</v>
      </c>
      <c r="D7" s="158">
        <f>SUM(D8:D23)</f>
        <v>1089.3532</v>
      </c>
      <c r="E7" s="158">
        <f>SUM(E8:E23)</f>
        <v>385.19</v>
      </c>
      <c r="F7" s="123"/>
      <c r="G7" s="123"/>
    </row>
    <row r="8" s="112" customFormat="1" ht="24.75" customHeight="1" spans="1:7">
      <c r="A8" s="159">
        <v>2010108</v>
      </c>
      <c r="B8" s="133" t="s">
        <v>93</v>
      </c>
      <c r="C8" s="160">
        <f>D8+E8</f>
        <v>2.72</v>
      </c>
      <c r="D8" s="160"/>
      <c r="E8" s="160">
        <v>2.72</v>
      </c>
      <c r="F8" s="123"/>
      <c r="G8" s="123"/>
    </row>
    <row r="9" s="112" customFormat="1" ht="24.75" customHeight="1" spans="1:7">
      <c r="A9" s="159">
        <v>2010301</v>
      </c>
      <c r="B9" s="133" t="s">
        <v>94</v>
      </c>
      <c r="C9" s="160">
        <f t="shared" ref="C9:C23" si="0">D9+E9</f>
        <v>281</v>
      </c>
      <c r="D9" s="160">
        <v>281</v>
      </c>
      <c r="E9" s="160"/>
      <c r="F9" s="123"/>
      <c r="G9" s="123"/>
    </row>
    <row r="10" s="112" customFormat="1" ht="24.75" customHeight="1" spans="1:7">
      <c r="A10" s="159">
        <v>2010399</v>
      </c>
      <c r="B10" s="133" t="s">
        <v>95</v>
      </c>
      <c r="C10" s="160">
        <f t="shared" si="0"/>
        <v>2</v>
      </c>
      <c r="D10" s="160"/>
      <c r="E10" s="160">
        <v>2</v>
      </c>
      <c r="F10" s="123"/>
      <c r="G10" s="123"/>
    </row>
    <row r="11" s="112" customFormat="1" ht="24.75" customHeight="1" spans="1:7">
      <c r="A11" s="159">
        <v>2010650</v>
      </c>
      <c r="B11" s="133" t="s">
        <v>96</v>
      </c>
      <c r="C11" s="160">
        <f t="shared" si="0"/>
        <v>23.0874</v>
      </c>
      <c r="D11" s="160">
        <v>23.0874</v>
      </c>
      <c r="E11" s="160"/>
      <c r="F11" s="123"/>
      <c r="G11" s="123"/>
    </row>
    <row r="12" s="112" customFormat="1" ht="24.75" customHeight="1" spans="1:7">
      <c r="A12" s="159">
        <v>2070109</v>
      </c>
      <c r="B12" s="133" t="s">
        <v>98</v>
      </c>
      <c r="C12" s="160">
        <f t="shared" si="0"/>
        <v>164.5166</v>
      </c>
      <c r="D12" s="160">
        <v>164.5166</v>
      </c>
      <c r="E12" s="160"/>
      <c r="F12" s="123"/>
      <c r="G12" s="123"/>
    </row>
    <row r="13" s="112" customFormat="1" ht="24.75" customHeight="1" spans="1:7">
      <c r="A13" s="159">
        <v>2080104</v>
      </c>
      <c r="B13" s="133" t="s">
        <v>101</v>
      </c>
      <c r="C13" s="160">
        <f t="shared" si="0"/>
        <v>128.9096</v>
      </c>
      <c r="D13" s="160">
        <v>128.9096</v>
      </c>
      <c r="E13" s="160"/>
      <c r="F13" s="123"/>
      <c r="G13" s="123"/>
    </row>
    <row r="14" s="112" customFormat="1" ht="24.75" customHeight="1" spans="1:7">
      <c r="A14" s="159">
        <v>2080505</v>
      </c>
      <c r="B14" s="133" t="s">
        <v>102</v>
      </c>
      <c r="C14" s="160">
        <f t="shared" si="0"/>
        <v>106.89</v>
      </c>
      <c r="D14" s="160">
        <v>106.89</v>
      </c>
      <c r="E14" s="160"/>
      <c r="F14" s="123"/>
      <c r="G14" s="123"/>
    </row>
    <row r="15" s="112" customFormat="1" ht="24.75" customHeight="1" spans="1:7">
      <c r="A15" s="159">
        <v>2082701</v>
      </c>
      <c r="B15" s="133" t="s">
        <v>103</v>
      </c>
      <c r="C15" s="160">
        <f t="shared" si="0"/>
        <v>0.024</v>
      </c>
      <c r="D15" s="160">
        <v>0.024</v>
      </c>
      <c r="E15" s="160"/>
      <c r="F15" s="123"/>
      <c r="G15" s="123"/>
    </row>
    <row r="16" s="112" customFormat="1" ht="24.75" customHeight="1" spans="1:7">
      <c r="A16" s="159">
        <v>2082702</v>
      </c>
      <c r="B16" s="133" t="s">
        <v>104</v>
      </c>
      <c r="C16" s="160">
        <f t="shared" si="0"/>
        <v>1.34</v>
      </c>
      <c r="D16" s="160">
        <v>1.34</v>
      </c>
      <c r="E16" s="160"/>
      <c r="F16" s="123"/>
      <c r="G16" s="123"/>
    </row>
    <row r="17" s="112" customFormat="1" ht="24.75" customHeight="1" spans="1:7">
      <c r="A17" s="159">
        <v>2100716</v>
      </c>
      <c r="B17" s="133" t="s">
        <v>105</v>
      </c>
      <c r="C17" s="160">
        <f t="shared" si="0"/>
        <v>142.0838</v>
      </c>
      <c r="D17" s="160">
        <v>142.0838</v>
      </c>
      <c r="E17" s="160"/>
      <c r="F17" s="123"/>
      <c r="G17" s="123"/>
    </row>
    <row r="18" ht="24.75" customHeight="1" spans="1:5">
      <c r="A18" s="161">
        <v>2101201</v>
      </c>
      <c r="B18" s="133" t="s">
        <v>106</v>
      </c>
      <c r="C18" s="160">
        <f t="shared" si="0"/>
        <v>43.42</v>
      </c>
      <c r="D18" s="160">
        <v>43.42</v>
      </c>
      <c r="E18" s="160"/>
    </row>
    <row r="19" ht="24.75" customHeight="1" spans="1:5">
      <c r="A19" s="161">
        <v>2101299</v>
      </c>
      <c r="B19" s="133" t="s">
        <v>107</v>
      </c>
      <c r="C19" s="160">
        <f t="shared" si="0"/>
        <v>0.74</v>
      </c>
      <c r="D19" s="160">
        <v>0.74</v>
      </c>
      <c r="E19" s="160"/>
    </row>
    <row r="20" ht="24.75" customHeight="1" spans="1:5">
      <c r="A20" s="161">
        <v>2120501</v>
      </c>
      <c r="B20" s="133" t="s">
        <v>110</v>
      </c>
      <c r="C20" s="160">
        <f t="shared" si="0"/>
        <v>50</v>
      </c>
      <c r="D20" s="160">
        <v>0</v>
      </c>
      <c r="E20" s="160">
        <v>50</v>
      </c>
    </row>
    <row r="21" ht="24.75" customHeight="1" spans="1:5">
      <c r="A21" s="161">
        <v>2130104</v>
      </c>
      <c r="B21" s="133" t="s">
        <v>96</v>
      </c>
      <c r="C21" s="160">
        <f t="shared" si="0"/>
        <v>149.2118</v>
      </c>
      <c r="D21" s="160">
        <v>149.2118</v>
      </c>
      <c r="E21" s="160"/>
    </row>
    <row r="22" ht="24.75" customHeight="1" spans="1:5">
      <c r="A22" s="161">
        <v>2130705</v>
      </c>
      <c r="B22" s="133" t="s">
        <v>117</v>
      </c>
      <c r="C22" s="160">
        <f t="shared" si="0"/>
        <v>280.6</v>
      </c>
      <c r="D22" s="160">
        <v>48.13</v>
      </c>
      <c r="E22" s="160">
        <v>232.47</v>
      </c>
    </row>
    <row r="23" ht="24.75" customHeight="1" spans="1:5">
      <c r="A23" s="161">
        <v>2130707</v>
      </c>
      <c r="B23" s="133" t="s">
        <v>118</v>
      </c>
      <c r="C23" s="160">
        <f t="shared" si="0"/>
        <v>98</v>
      </c>
      <c r="D23" s="160"/>
      <c r="E23" s="160">
        <v>98</v>
      </c>
    </row>
    <row r="24" ht="24.75" customHeight="1" spans="3:7">
      <c r="C24"/>
      <c r="D24"/>
      <c r="E24"/>
      <c r="F24"/>
      <c r="G24"/>
    </row>
    <row r="25" ht="24.75" customHeight="1" spans="3:7">
      <c r="C25"/>
      <c r="D25"/>
      <c r="E25"/>
      <c r="F25"/>
      <c r="G25"/>
    </row>
    <row r="26" ht="24.75" customHeight="1" spans="3:7">
      <c r="C26"/>
      <c r="D26"/>
      <c r="E26"/>
      <c r="F26"/>
      <c r="G26"/>
    </row>
    <row r="27" ht="24.75" customHeight="1" spans="3:7">
      <c r="C27"/>
      <c r="D27"/>
      <c r="E27"/>
      <c r="F27"/>
      <c r="G27"/>
    </row>
    <row r="28" ht="24.75" customHeight="1" spans="3:7">
      <c r="C28"/>
      <c r="D28"/>
      <c r="E28"/>
      <c r="F28"/>
      <c r="G28"/>
    </row>
    <row r="29" ht="24.75" customHeight="1" spans="3:7">
      <c r="C29"/>
      <c r="D29"/>
      <c r="E29"/>
      <c r="F29"/>
      <c r="G29"/>
    </row>
    <row r="30" ht="24.75" customHeight="1" spans="3:7">
      <c r="C30"/>
      <c r="D30"/>
      <c r="E30"/>
      <c r="F30"/>
      <c r="G30"/>
    </row>
    <row r="31" ht="24.75" customHeight="1" spans="3:7">
      <c r="C31"/>
      <c r="D31"/>
      <c r="E31"/>
      <c r="F31"/>
      <c r="G31"/>
    </row>
    <row r="32" ht="24.75" customHeight="1" spans="3:7">
      <c r="C32"/>
      <c r="D32"/>
      <c r="E32"/>
      <c r="F32"/>
      <c r="G32"/>
    </row>
    <row r="33" ht="24.75" customHeight="1" spans="3:7">
      <c r="C33"/>
      <c r="D33"/>
      <c r="E33"/>
      <c r="F33"/>
      <c r="G33"/>
    </row>
    <row r="34" ht="24.75" customHeight="1" spans="3:7">
      <c r="C34"/>
      <c r="D34"/>
      <c r="E34"/>
      <c r="F34"/>
      <c r="G34"/>
    </row>
    <row r="35" ht="24.75" customHeight="1" spans="3:7">
      <c r="C35"/>
      <c r="D35"/>
      <c r="E35"/>
      <c r="F35"/>
      <c r="G35"/>
    </row>
    <row r="36" ht="24.75" customHeight="1" spans="3:7">
      <c r="C36"/>
      <c r="D36"/>
      <c r="E36"/>
      <c r="F36"/>
      <c r="G36"/>
    </row>
    <row r="37" ht="24.75" customHeight="1" spans="3:7">
      <c r="C37"/>
      <c r="D37"/>
      <c r="E37"/>
      <c r="F37"/>
      <c r="G37"/>
    </row>
    <row r="38" ht="24.75" customHeight="1" spans="3:7">
      <c r="C38"/>
      <c r="D38"/>
      <c r="E38"/>
      <c r="F38"/>
      <c r="G38"/>
    </row>
    <row r="39" ht="24.75" customHeight="1" spans="3:7">
      <c r="C39"/>
      <c r="D39"/>
      <c r="E39"/>
      <c r="F39"/>
      <c r="G39"/>
    </row>
    <row r="40" ht="24.75" customHeight="1" spans="3:7"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表六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showGridLines="0" showZeros="0" workbookViewId="0">
      <selection activeCell="E10" sqref="E10"/>
    </sheetView>
  </sheetViews>
  <sheetFormatPr defaultColWidth="9" defaultRowHeight="12.75" customHeight="1" outlineLevelCol="6"/>
  <cols>
    <col min="1" max="1" width="21.2857142857143" style="113" customWidth="1"/>
    <col min="2" max="2" width="43.7142857142857" style="113" customWidth="1"/>
    <col min="3" max="5" width="17.2857142857143" style="113" customWidth="1"/>
    <col min="6" max="7" width="6.85714285714286" style="113" customWidth="1"/>
  </cols>
  <sheetData>
    <row r="1" ht="24.75" customHeight="1" spans="1:2">
      <c r="A1" s="146" t="s">
        <v>145</v>
      </c>
      <c r="B1" s="127"/>
    </row>
    <row r="2" ht="24.75" customHeight="1" spans="1:5">
      <c r="A2" s="147" t="s">
        <v>146</v>
      </c>
      <c r="B2" s="147"/>
      <c r="C2" s="147"/>
      <c r="D2" s="147"/>
      <c r="E2" s="147"/>
    </row>
    <row r="3" ht="24.75" customHeight="1" spans="5:5">
      <c r="E3" s="116" t="s">
        <v>2</v>
      </c>
    </row>
    <row r="4" ht="20.75" customHeight="1" spans="1:5">
      <c r="A4" s="128" t="s">
        <v>147</v>
      </c>
      <c r="B4" s="128"/>
      <c r="C4" s="128" t="s">
        <v>148</v>
      </c>
      <c r="D4" s="128"/>
      <c r="E4" s="128"/>
    </row>
    <row r="5" ht="20.75" customHeight="1" spans="1:5">
      <c r="A5" s="148" t="s">
        <v>144</v>
      </c>
      <c r="B5" s="128" t="s">
        <v>90</v>
      </c>
      <c r="C5" s="128" t="s">
        <v>92</v>
      </c>
      <c r="D5" s="128" t="s">
        <v>149</v>
      </c>
      <c r="E5" s="128" t="s">
        <v>150</v>
      </c>
    </row>
    <row r="6" ht="20.75" customHeight="1" spans="1:5">
      <c r="A6" s="148" t="s">
        <v>91</v>
      </c>
      <c r="B6" s="128" t="s">
        <v>91</v>
      </c>
      <c r="C6" s="128">
        <v>1</v>
      </c>
      <c r="D6" s="128">
        <v>2</v>
      </c>
      <c r="E6" s="128">
        <v>3</v>
      </c>
    </row>
    <row r="7" s="112" customFormat="1" ht="20.75" customHeight="1" spans="1:7">
      <c r="A7" s="149"/>
      <c r="B7" s="130" t="s">
        <v>92</v>
      </c>
      <c r="C7" s="150">
        <f>C8+C20+C36</f>
        <v>1089.35</v>
      </c>
      <c r="D7" s="150">
        <f>D8+D20+D36</f>
        <v>1032.79</v>
      </c>
      <c r="E7" s="150">
        <f>E8+E20+E36</f>
        <v>56.56</v>
      </c>
      <c r="F7" s="123"/>
      <c r="G7" s="123"/>
    </row>
    <row r="8" ht="20.75" customHeight="1" spans="1:5">
      <c r="A8" s="149" t="s">
        <v>151</v>
      </c>
      <c r="B8" s="130" t="s">
        <v>152</v>
      </c>
      <c r="C8" s="150">
        <f>D8+E8</f>
        <v>1031.13</v>
      </c>
      <c r="D8" s="150">
        <f>D9+D10+D11+D12+D13+D14+D15+D16+D17+D18+D19</f>
        <v>1031.13</v>
      </c>
      <c r="E8" s="150">
        <f>E9+E10+E11+E12+E13+E14+E15+E16+E17+E18+E19</f>
        <v>0</v>
      </c>
    </row>
    <row r="9" ht="20.75" customHeight="1" spans="1:5">
      <c r="A9" s="151" t="s">
        <v>153</v>
      </c>
      <c r="B9" s="133" t="s">
        <v>154</v>
      </c>
      <c r="C9" s="150">
        <f t="shared" ref="C9:C20" si="0">D9+E9</f>
        <v>345.29</v>
      </c>
      <c r="D9" s="152">
        <v>345.29</v>
      </c>
      <c r="E9" s="153"/>
    </row>
    <row r="10" ht="20.75" customHeight="1" spans="1:5">
      <c r="A10" s="151" t="s">
        <v>155</v>
      </c>
      <c r="B10" s="133" t="s">
        <v>156</v>
      </c>
      <c r="C10" s="150">
        <f t="shared" si="0"/>
        <v>399.65</v>
      </c>
      <c r="D10" s="152">
        <v>399.65</v>
      </c>
      <c r="E10" s="153"/>
    </row>
    <row r="11" ht="20.75" customHeight="1" spans="1:5">
      <c r="A11" s="151" t="s">
        <v>157</v>
      </c>
      <c r="B11" s="133" t="s">
        <v>158</v>
      </c>
      <c r="C11" s="150">
        <f t="shared" si="0"/>
        <v>28.78</v>
      </c>
      <c r="D11" s="152">
        <v>28.78</v>
      </c>
      <c r="E11" s="153"/>
    </row>
    <row r="12" ht="20.75" customHeight="1" spans="1:5">
      <c r="A12" s="151" t="s">
        <v>159</v>
      </c>
      <c r="B12" s="133" t="s">
        <v>160</v>
      </c>
      <c r="C12" s="150">
        <f t="shared" si="0"/>
        <v>105</v>
      </c>
      <c r="D12" s="152">
        <v>105</v>
      </c>
      <c r="E12" s="153"/>
    </row>
    <row r="13" ht="20.75" customHeight="1" spans="1:5">
      <c r="A13" s="151" t="s">
        <v>161</v>
      </c>
      <c r="B13" s="133" t="s">
        <v>162</v>
      </c>
      <c r="C13" s="150">
        <f t="shared" si="0"/>
        <v>106.89</v>
      </c>
      <c r="D13" s="135">
        <v>106.89</v>
      </c>
      <c r="E13" s="153"/>
    </row>
    <row r="14" ht="20.75" customHeight="1" spans="1:5">
      <c r="A14" s="151" t="s">
        <v>163</v>
      </c>
      <c r="B14" s="133" t="s">
        <v>164</v>
      </c>
      <c r="C14" s="150">
        <f t="shared" si="0"/>
        <v>0</v>
      </c>
      <c r="D14" s="152"/>
      <c r="E14" s="153"/>
    </row>
    <row r="15" ht="20.75" customHeight="1" spans="1:5">
      <c r="A15" s="151" t="s">
        <v>165</v>
      </c>
      <c r="B15" s="133" t="s">
        <v>166</v>
      </c>
      <c r="C15" s="150">
        <f t="shared" si="0"/>
        <v>43.42</v>
      </c>
      <c r="D15" s="152">
        <v>43.42</v>
      </c>
      <c r="E15" s="153"/>
    </row>
    <row r="16" ht="20.75" customHeight="1" spans="1:5">
      <c r="A16" s="151" t="s">
        <v>167</v>
      </c>
      <c r="B16" s="133" t="s">
        <v>168</v>
      </c>
      <c r="C16" s="150">
        <f t="shared" si="0"/>
        <v>0</v>
      </c>
      <c r="D16" s="152"/>
      <c r="E16" s="153"/>
    </row>
    <row r="17" ht="20.75" customHeight="1" spans="1:5">
      <c r="A17" s="151" t="s">
        <v>169</v>
      </c>
      <c r="B17" s="133" t="s">
        <v>170</v>
      </c>
      <c r="C17" s="150">
        <f t="shared" si="0"/>
        <v>2.1</v>
      </c>
      <c r="D17" s="152">
        <v>2.1</v>
      </c>
      <c r="E17" s="153"/>
    </row>
    <row r="18" ht="20.75" customHeight="1" spans="1:5">
      <c r="A18" s="151" t="s">
        <v>171</v>
      </c>
      <c r="B18" s="133" t="s">
        <v>172</v>
      </c>
      <c r="C18" s="150">
        <f t="shared" si="0"/>
        <v>0</v>
      </c>
      <c r="D18" s="152"/>
      <c r="E18" s="153"/>
    </row>
    <row r="19" ht="20.75" customHeight="1" spans="1:5">
      <c r="A19" s="151" t="s">
        <v>173</v>
      </c>
      <c r="B19" s="133" t="s">
        <v>174</v>
      </c>
      <c r="C19" s="150">
        <f t="shared" si="0"/>
        <v>0</v>
      </c>
      <c r="D19" s="152"/>
      <c r="E19" s="153"/>
    </row>
    <row r="20" ht="20.75" customHeight="1" spans="1:5">
      <c r="A20" s="149" t="s">
        <v>175</v>
      </c>
      <c r="B20" s="130" t="s">
        <v>176</v>
      </c>
      <c r="C20" s="152">
        <f t="shared" si="0"/>
        <v>56.56</v>
      </c>
      <c r="D20" s="152"/>
      <c r="E20" s="152">
        <f>SUM(E21:E35)</f>
        <v>56.56</v>
      </c>
    </row>
    <row r="21" ht="20.75" customHeight="1" spans="1:5">
      <c r="A21" s="151" t="s">
        <v>177</v>
      </c>
      <c r="B21" s="133" t="s">
        <v>178</v>
      </c>
      <c r="C21" s="152">
        <f t="shared" ref="C21:C40" si="1">D21+E21</f>
        <v>4.96</v>
      </c>
      <c r="D21" s="135"/>
      <c r="E21" s="152">
        <v>4.96</v>
      </c>
    </row>
    <row r="22" ht="20.75" customHeight="1" spans="1:5">
      <c r="A22" s="151" t="s">
        <v>179</v>
      </c>
      <c r="B22" s="133" t="s">
        <v>180</v>
      </c>
      <c r="C22" s="152">
        <f t="shared" si="1"/>
        <v>1</v>
      </c>
      <c r="D22" s="135"/>
      <c r="E22" s="152">
        <v>1</v>
      </c>
    </row>
    <row r="23" ht="20.75" customHeight="1" spans="1:5">
      <c r="A23" s="151" t="s">
        <v>181</v>
      </c>
      <c r="B23" s="133" t="s">
        <v>182</v>
      </c>
      <c r="C23" s="152">
        <f t="shared" si="1"/>
        <v>8</v>
      </c>
      <c r="D23" s="135"/>
      <c r="E23" s="152">
        <v>8</v>
      </c>
    </row>
    <row r="24" ht="20.75" customHeight="1" spans="1:5">
      <c r="A24" s="151" t="s">
        <v>183</v>
      </c>
      <c r="B24" s="133" t="s">
        <v>184</v>
      </c>
      <c r="C24" s="152">
        <f t="shared" si="1"/>
        <v>3.6</v>
      </c>
      <c r="D24" s="135"/>
      <c r="E24" s="152">
        <v>3.6</v>
      </c>
    </row>
    <row r="25" ht="20.75" customHeight="1" spans="1:5">
      <c r="A25" s="151" t="s">
        <v>185</v>
      </c>
      <c r="B25" s="133" t="s">
        <v>186</v>
      </c>
      <c r="C25" s="152">
        <f t="shared" si="1"/>
        <v>28</v>
      </c>
      <c r="D25" s="135"/>
      <c r="E25" s="152">
        <v>28</v>
      </c>
    </row>
    <row r="26" ht="20.75" customHeight="1" spans="1:5">
      <c r="A26" s="151" t="s">
        <v>187</v>
      </c>
      <c r="B26" s="133" t="s">
        <v>188</v>
      </c>
      <c r="C26" s="152">
        <f t="shared" si="1"/>
        <v>2</v>
      </c>
      <c r="D26" s="135"/>
      <c r="E26" s="152">
        <v>2</v>
      </c>
    </row>
    <row r="27" ht="20.75" customHeight="1" spans="1:5">
      <c r="A27" s="151" t="s">
        <v>189</v>
      </c>
      <c r="B27" s="133" t="s">
        <v>190</v>
      </c>
      <c r="C27" s="152">
        <f t="shared" si="1"/>
        <v>5</v>
      </c>
      <c r="D27" s="135"/>
      <c r="E27" s="152">
        <v>5</v>
      </c>
    </row>
    <row r="28" ht="20.75" customHeight="1" spans="1:5">
      <c r="A28" s="151" t="s">
        <v>191</v>
      </c>
      <c r="B28" s="133" t="s">
        <v>192</v>
      </c>
      <c r="C28" s="152">
        <f t="shared" si="1"/>
        <v>0</v>
      </c>
      <c r="D28" s="135"/>
      <c r="E28" s="152"/>
    </row>
    <row r="29" ht="20.75" customHeight="1" spans="1:5">
      <c r="A29" s="151" t="s">
        <v>193</v>
      </c>
      <c r="B29" s="133" t="s">
        <v>194</v>
      </c>
      <c r="C29" s="152">
        <f t="shared" si="1"/>
        <v>0</v>
      </c>
      <c r="D29" s="135"/>
      <c r="E29" s="152"/>
    </row>
    <row r="30" ht="20.75" customHeight="1" spans="1:5">
      <c r="A30" s="151" t="s">
        <v>195</v>
      </c>
      <c r="B30" s="133" t="s">
        <v>196</v>
      </c>
      <c r="C30" s="152">
        <f t="shared" si="1"/>
        <v>0</v>
      </c>
      <c r="D30" s="135"/>
      <c r="E30" s="152"/>
    </row>
    <row r="31" ht="20.75" customHeight="1" spans="1:5">
      <c r="A31" s="151" t="s">
        <v>197</v>
      </c>
      <c r="B31" s="133" t="s">
        <v>198</v>
      </c>
      <c r="C31" s="152">
        <f t="shared" si="1"/>
        <v>0</v>
      </c>
      <c r="D31" s="135"/>
      <c r="E31" s="152"/>
    </row>
    <row r="32" ht="20.75" customHeight="1" spans="1:5">
      <c r="A32" s="151" t="s">
        <v>199</v>
      </c>
      <c r="B32" s="133" t="s">
        <v>200</v>
      </c>
      <c r="C32" s="152">
        <f t="shared" si="1"/>
        <v>0</v>
      </c>
      <c r="D32" s="135"/>
      <c r="E32" s="152"/>
    </row>
    <row r="33" ht="20.75" customHeight="1" spans="1:5">
      <c r="A33" s="151" t="s">
        <v>201</v>
      </c>
      <c r="B33" s="133" t="s">
        <v>202</v>
      </c>
      <c r="C33" s="152">
        <f t="shared" si="1"/>
        <v>4</v>
      </c>
      <c r="D33" s="135"/>
      <c r="E33" s="135">
        <v>4</v>
      </c>
    </row>
    <row r="34" ht="20.75" customHeight="1" spans="1:5">
      <c r="A34" s="151" t="s">
        <v>203</v>
      </c>
      <c r="B34" s="133" t="s">
        <v>204</v>
      </c>
      <c r="C34" s="152">
        <f t="shared" si="1"/>
        <v>0</v>
      </c>
      <c r="D34" s="152"/>
      <c r="E34" s="153"/>
    </row>
    <row r="35" ht="20.75" customHeight="1" spans="1:5">
      <c r="A35" s="151" t="s">
        <v>205</v>
      </c>
      <c r="B35" s="133" t="s">
        <v>206</v>
      </c>
      <c r="C35" s="152">
        <f t="shared" si="1"/>
        <v>0</v>
      </c>
      <c r="D35" s="152"/>
      <c r="E35" s="153"/>
    </row>
    <row r="36" ht="20.75" customHeight="1" spans="1:5">
      <c r="A36" s="149" t="s">
        <v>207</v>
      </c>
      <c r="B36" s="130" t="s">
        <v>208</v>
      </c>
      <c r="C36" s="150">
        <f t="shared" si="1"/>
        <v>1.66</v>
      </c>
      <c r="D36" s="150">
        <f>D37+D38+D39+D40</f>
        <v>1.66</v>
      </c>
      <c r="E36" s="150">
        <f>E37+E38+E39+E40</f>
        <v>0</v>
      </c>
    </row>
    <row r="37" ht="20.75" customHeight="1" spans="1:5">
      <c r="A37" s="151" t="s">
        <v>209</v>
      </c>
      <c r="B37" s="133" t="s">
        <v>210</v>
      </c>
      <c r="C37" s="150">
        <f t="shared" si="1"/>
        <v>0</v>
      </c>
      <c r="D37" s="152"/>
      <c r="E37" s="153"/>
    </row>
    <row r="38" ht="20.75" customHeight="1" spans="1:5">
      <c r="A38" s="151" t="s">
        <v>211</v>
      </c>
      <c r="B38" s="133" t="s">
        <v>212</v>
      </c>
      <c r="C38" s="150">
        <f t="shared" si="1"/>
        <v>1.66</v>
      </c>
      <c r="D38" s="152">
        <v>1.66</v>
      </c>
      <c r="E38" s="153"/>
    </row>
    <row r="39" ht="20.75" customHeight="1" spans="1:5">
      <c r="A39" s="151" t="s">
        <v>213</v>
      </c>
      <c r="B39" s="133" t="s">
        <v>214</v>
      </c>
      <c r="C39" s="150">
        <f t="shared" si="1"/>
        <v>0</v>
      </c>
      <c r="D39" s="152"/>
      <c r="E39" s="153"/>
    </row>
    <row r="40" ht="20.75" customHeight="1" spans="1:5">
      <c r="A40" s="151" t="s">
        <v>215</v>
      </c>
      <c r="B40" s="133" t="s">
        <v>216</v>
      </c>
      <c r="C40" s="150">
        <f t="shared" si="1"/>
        <v>0</v>
      </c>
      <c r="D40" s="152"/>
      <c r="E40" s="153"/>
    </row>
    <row r="42" ht="19.5" customHeight="1" spans="1:1">
      <c r="A42" s="154" t="s">
        <v>217</v>
      </c>
    </row>
    <row r="44" customHeight="1" spans="1:7">
      <c r="A44"/>
      <c r="B44"/>
      <c r="C44"/>
      <c r="D44"/>
      <c r="E44"/>
      <c r="F44"/>
      <c r="G44"/>
    </row>
    <row r="45" customHeight="1" spans="1:7">
      <c r="A45"/>
      <c r="B45"/>
      <c r="C45"/>
      <c r="D45"/>
      <c r="E45"/>
      <c r="F45"/>
      <c r="G45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表七"/>
  </hyperlinks>
  <printOptions horizontalCentered="1"/>
  <pageMargins left="0.590551181102362" right="0.590551181102362" top="0.590551181102362" bottom="0.590551181102362" header="0.393700787401575" footer="0.393700787401575"/>
  <pageSetup paperSize="9" scale="75" fitToHeight="100" orientation="portrait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showZeros="0" workbookViewId="0">
      <selection activeCell="A7" sqref="A7"/>
    </sheetView>
  </sheetViews>
  <sheetFormatPr defaultColWidth="9" defaultRowHeight="12.75" customHeight="1"/>
  <cols>
    <col min="1" max="1" width="49.2857142857143" style="113" customWidth="1"/>
    <col min="2" max="8" width="10.5714285714286" style="113" customWidth="1"/>
    <col min="9" max="9" width="9.14285714285714" style="113"/>
  </cols>
  <sheetData>
    <row r="1" ht="24.75" customHeight="1" spans="1:1">
      <c r="A1" s="136" t="s">
        <v>218</v>
      </c>
    </row>
    <row r="2" ht="24.75" customHeight="1" spans="1:8">
      <c r="A2" s="115" t="s">
        <v>219</v>
      </c>
      <c r="B2" s="115"/>
      <c r="C2" s="115"/>
      <c r="D2" s="115"/>
      <c r="E2" s="115"/>
      <c r="F2" s="115"/>
      <c r="G2" s="115"/>
      <c r="H2" s="115"/>
    </row>
    <row r="3" ht="24.75" customHeight="1" spans="8:8">
      <c r="H3" s="116" t="s">
        <v>2</v>
      </c>
    </row>
    <row r="4" ht="24.75" customHeight="1" spans="1:8">
      <c r="A4" s="128" t="s">
        <v>139</v>
      </c>
      <c r="B4" s="137" t="s">
        <v>220</v>
      </c>
      <c r="C4" s="137" t="s">
        <v>221</v>
      </c>
      <c r="D4" s="137" t="s">
        <v>222</v>
      </c>
      <c r="E4" s="137" t="s">
        <v>223</v>
      </c>
      <c r="F4" s="138"/>
      <c r="G4" s="137" t="s">
        <v>224</v>
      </c>
      <c r="H4" s="137" t="s">
        <v>225</v>
      </c>
    </row>
    <row r="5" ht="24.75" customHeight="1" spans="1:8">
      <c r="A5" s="139"/>
      <c r="B5" s="138"/>
      <c r="C5" s="138"/>
      <c r="D5" s="138"/>
      <c r="E5" s="137" t="s">
        <v>226</v>
      </c>
      <c r="F5" s="137" t="s">
        <v>227</v>
      </c>
      <c r="G5" s="137"/>
      <c r="H5" s="137"/>
    </row>
    <row r="6" s="112" customFormat="1" ht="24.75" customHeight="1" spans="1:9">
      <c r="A6" s="140" t="s">
        <v>92</v>
      </c>
      <c r="B6" s="141">
        <f>C6+D6+E6+F6</f>
        <v>0</v>
      </c>
      <c r="C6" s="142"/>
      <c r="D6" s="141"/>
      <c r="E6" s="142"/>
      <c r="F6" s="141"/>
      <c r="G6" s="141"/>
      <c r="H6" s="141"/>
      <c r="I6" s="123"/>
    </row>
    <row r="7" ht="24.75" customHeight="1" spans="1:8">
      <c r="A7" s="140"/>
      <c r="B7" s="141">
        <v>4</v>
      </c>
      <c r="C7" s="142"/>
      <c r="D7" s="141"/>
      <c r="E7" s="142"/>
      <c r="F7" s="141">
        <v>4</v>
      </c>
      <c r="G7" s="141"/>
      <c r="H7" s="141"/>
    </row>
    <row r="8" ht="24.75" customHeight="1" spans="1:8">
      <c r="A8" s="143"/>
      <c r="B8" s="144"/>
      <c r="C8" s="145"/>
      <c r="D8" s="144"/>
      <c r="E8" s="145"/>
      <c r="F8" s="144"/>
      <c r="G8" s="144"/>
      <c r="H8" s="144"/>
    </row>
    <row r="9" ht="24.75" customHeight="1" spans="1:8">
      <c r="A9" s="143"/>
      <c r="B9" s="144"/>
      <c r="C9" s="145"/>
      <c r="D9" s="144"/>
      <c r="E9" s="145"/>
      <c r="F9" s="144"/>
      <c r="G9" s="144"/>
      <c r="H9" s="144"/>
    </row>
    <row r="10" ht="24.75" customHeight="1" spans="1:8">
      <c r="A10" s="143"/>
      <c r="B10" s="144"/>
      <c r="C10" s="145"/>
      <c r="D10" s="144"/>
      <c r="E10" s="145"/>
      <c r="F10" s="144"/>
      <c r="G10" s="144"/>
      <c r="H10" s="144"/>
    </row>
    <row r="11" ht="24.75" customHeight="1" spans="1:8">
      <c r="A11" s="143"/>
      <c r="B11" s="144"/>
      <c r="C11" s="145"/>
      <c r="D11" s="144"/>
      <c r="E11" s="145"/>
      <c r="F11" s="144"/>
      <c r="G11" s="144"/>
      <c r="H11" s="144"/>
    </row>
    <row r="12" ht="24.75" customHeight="1" spans="1:8">
      <c r="A12" s="143"/>
      <c r="B12" s="144"/>
      <c r="C12" s="145"/>
      <c r="D12" s="144"/>
      <c r="E12" s="145"/>
      <c r="F12" s="144"/>
      <c r="G12" s="144"/>
      <c r="H12" s="144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表八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B18" sqref="B18"/>
    </sheetView>
  </sheetViews>
  <sheetFormatPr defaultColWidth="9" defaultRowHeight="12.75" customHeight="1" outlineLevelCol="6"/>
  <cols>
    <col min="1" max="1" width="8.71428571428571" style="113" customWidth="1"/>
    <col min="2" max="2" width="38.1428571428571" style="113" customWidth="1"/>
    <col min="3" max="5" width="17.8571428571429" style="113" customWidth="1"/>
    <col min="6" max="7" width="6.85714285714286" style="113" customWidth="1"/>
  </cols>
  <sheetData>
    <row r="1" ht="24.75" customHeight="1" spans="1:2">
      <c r="A1" s="126" t="s">
        <v>228</v>
      </c>
      <c r="B1" s="127"/>
    </row>
    <row r="2" ht="24.75" customHeight="1" spans="1:5">
      <c r="A2" s="115" t="s">
        <v>229</v>
      </c>
      <c r="B2" s="115"/>
      <c r="C2" s="115"/>
      <c r="D2" s="115"/>
      <c r="E2" s="115"/>
    </row>
    <row r="3" ht="24.75" customHeight="1" spans="5:5">
      <c r="E3" s="116" t="s">
        <v>2</v>
      </c>
    </row>
    <row r="4" ht="24.75" customHeight="1" spans="1:5">
      <c r="A4" s="128" t="s">
        <v>230</v>
      </c>
      <c r="B4" s="128" t="s">
        <v>5</v>
      </c>
      <c r="C4" s="128" t="s">
        <v>92</v>
      </c>
      <c r="D4" s="128" t="s">
        <v>86</v>
      </c>
      <c r="E4" s="128" t="s">
        <v>87</v>
      </c>
    </row>
    <row r="5" ht="24.75" customHeight="1" spans="1:5">
      <c r="A5" s="128" t="s">
        <v>91</v>
      </c>
      <c r="B5" s="128" t="s">
        <v>91</v>
      </c>
      <c r="C5" s="128">
        <v>1</v>
      </c>
      <c r="D5" s="128">
        <v>2</v>
      </c>
      <c r="E5" s="128">
        <v>3</v>
      </c>
    </row>
    <row r="6" s="112" customFormat="1" ht="25.5" customHeight="1" spans="1:7">
      <c r="A6" s="129">
        <f>ROW()-6</f>
        <v>0</v>
      </c>
      <c r="B6" s="130" t="s">
        <v>92</v>
      </c>
      <c r="C6" s="131">
        <f>D6+E6</f>
        <v>56.56</v>
      </c>
      <c r="D6" s="131">
        <f>SUM(D7:D20)</f>
        <v>56.56</v>
      </c>
      <c r="E6" s="131">
        <f>SUM(E7:E20)</f>
        <v>0</v>
      </c>
      <c r="F6" s="123"/>
      <c r="G6" s="123"/>
    </row>
    <row r="7" ht="25.5" customHeight="1" spans="1:5">
      <c r="A7" s="132">
        <f t="shared" ref="A7:A19" si="0">ROW()-6</f>
        <v>1</v>
      </c>
      <c r="B7" s="133" t="s">
        <v>231</v>
      </c>
      <c r="C7" s="131">
        <f t="shared" ref="C7:C20" si="1">D7+E7</f>
        <v>4.96</v>
      </c>
      <c r="D7" s="134">
        <v>4.96</v>
      </c>
      <c r="E7" s="134"/>
    </row>
    <row r="8" ht="25.5" customHeight="1" spans="1:5">
      <c r="A8" s="132">
        <f t="shared" si="0"/>
        <v>2</v>
      </c>
      <c r="B8" s="133" t="s">
        <v>232</v>
      </c>
      <c r="C8" s="131">
        <f t="shared" si="1"/>
        <v>0</v>
      </c>
      <c r="D8" s="134"/>
      <c r="E8" s="134"/>
    </row>
    <row r="9" ht="25.5" customHeight="1" spans="1:5">
      <c r="A9" s="132">
        <f t="shared" si="0"/>
        <v>3</v>
      </c>
      <c r="B9" s="133" t="s">
        <v>233</v>
      </c>
      <c r="C9" s="131">
        <f t="shared" si="1"/>
        <v>1</v>
      </c>
      <c r="D9" s="134">
        <v>1</v>
      </c>
      <c r="E9" s="134"/>
    </row>
    <row r="10" ht="25.5" customHeight="1" spans="1:5">
      <c r="A10" s="132">
        <f t="shared" si="0"/>
        <v>4</v>
      </c>
      <c r="B10" s="133" t="s">
        <v>234</v>
      </c>
      <c r="C10" s="131">
        <f t="shared" si="1"/>
        <v>8</v>
      </c>
      <c r="D10" s="134">
        <v>8</v>
      </c>
      <c r="E10" s="134"/>
    </row>
    <row r="11" ht="25.5" customHeight="1" spans="1:5">
      <c r="A11" s="132">
        <f t="shared" si="0"/>
        <v>5</v>
      </c>
      <c r="B11" s="133" t="s">
        <v>235</v>
      </c>
      <c r="C11" s="131">
        <f t="shared" si="1"/>
        <v>3.6</v>
      </c>
      <c r="D11" s="134">
        <v>3.6</v>
      </c>
      <c r="E11" s="134"/>
    </row>
    <row r="12" ht="25.5" customHeight="1" spans="1:5">
      <c r="A12" s="132">
        <f t="shared" si="0"/>
        <v>6</v>
      </c>
      <c r="B12" s="133" t="s">
        <v>236</v>
      </c>
      <c r="C12" s="131">
        <f t="shared" si="1"/>
        <v>28</v>
      </c>
      <c r="D12" s="134">
        <v>28</v>
      </c>
      <c r="E12" s="134"/>
    </row>
    <row r="13" ht="25.5" customHeight="1" spans="1:5">
      <c r="A13" s="132">
        <f t="shared" si="0"/>
        <v>7</v>
      </c>
      <c r="B13" s="133" t="s">
        <v>237</v>
      </c>
      <c r="C13" s="131">
        <f t="shared" si="1"/>
        <v>2</v>
      </c>
      <c r="D13" s="134">
        <v>2</v>
      </c>
      <c r="E13" s="134"/>
    </row>
    <row r="14" ht="25.5" customHeight="1" spans="1:5">
      <c r="A14" s="132">
        <f t="shared" si="0"/>
        <v>8</v>
      </c>
      <c r="B14" s="133" t="s">
        <v>238</v>
      </c>
      <c r="C14" s="131">
        <f t="shared" si="1"/>
        <v>5</v>
      </c>
      <c r="D14" s="134">
        <v>5</v>
      </c>
      <c r="E14" s="134"/>
    </row>
    <row r="15" ht="25.5" customHeight="1" spans="1:5">
      <c r="A15" s="132">
        <f t="shared" si="0"/>
        <v>9</v>
      </c>
      <c r="B15" s="133" t="s">
        <v>224</v>
      </c>
      <c r="C15" s="131">
        <f t="shared" si="1"/>
        <v>0</v>
      </c>
      <c r="D15" s="134"/>
      <c r="E15" s="134"/>
    </row>
    <row r="16" ht="25.5" customHeight="1" spans="1:5">
      <c r="A16" s="132">
        <f t="shared" si="0"/>
        <v>10</v>
      </c>
      <c r="B16" s="133" t="s">
        <v>239</v>
      </c>
      <c r="C16" s="131">
        <f t="shared" si="1"/>
        <v>0</v>
      </c>
      <c r="D16" s="134"/>
      <c r="E16" s="134"/>
    </row>
    <row r="17" ht="25.5" customHeight="1" spans="1:5">
      <c r="A17" s="132">
        <v>11</v>
      </c>
      <c r="B17" s="133" t="s">
        <v>240</v>
      </c>
      <c r="C17" s="131">
        <f t="shared" si="1"/>
        <v>0</v>
      </c>
      <c r="D17" s="134"/>
      <c r="E17" s="134"/>
    </row>
    <row r="18" ht="25.5" customHeight="1" spans="1:5">
      <c r="A18" s="132">
        <f>ROW()-6</f>
        <v>12</v>
      </c>
      <c r="B18" s="133" t="s">
        <v>241</v>
      </c>
      <c r="C18" s="131">
        <f t="shared" si="1"/>
        <v>4</v>
      </c>
      <c r="D18" s="135">
        <v>4</v>
      </c>
      <c r="E18" s="134"/>
    </row>
    <row r="19" ht="25.5" customHeight="1" spans="1:5">
      <c r="A19" s="132">
        <f>ROW()-6</f>
        <v>13</v>
      </c>
      <c r="B19" s="133" t="s">
        <v>242</v>
      </c>
      <c r="C19" s="131">
        <f t="shared" si="1"/>
        <v>0</v>
      </c>
      <c r="D19" s="134"/>
      <c r="E19" s="134"/>
    </row>
    <row r="20" ht="25.5" customHeight="1" spans="1:5">
      <c r="A20" s="132">
        <f>ROW()-6</f>
        <v>14</v>
      </c>
      <c r="B20" s="133" t="s">
        <v>243</v>
      </c>
      <c r="C20" s="131">
        <f t="shared" si="1"/>
        <v>0</v>
      </c>
      <c r="D20" s="134"/>
      <c r="E20" s="134"/>
    </row>
  </sheetData>
  <sheetProtection formatCells="0" formatColumns="0" formatRows="0"/>
  <mergeCells count="1">
    <mergeCell ref="A2:E2"/>
  </mergeCells>
  <hyperlinks>
    <hyperlink ref="A1" location="目录!A1" display="表九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</dc:creator>
  <cp:lastModifiedBy>时光沙漏</cp:lastModifiedBy>
  <dcterms:created xsi:type="dcterms:W3CDTF">2018-01-17T04:55:00Z</dcterms:created>
  <cp:lastPrinted>2019-04-09T09:58:00Z</cp:lastPrinted>
  <dcterms:modified xsi:type="dcterms:W3CDTF">2021-03-02T07:29:00Z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2885262</vt:i4>
  </property>
  <property fmtid="{D5CDD505-2E9C-101B-9397-08002B2CF9AE}" pid="3" name="KSOProductBuildVer">
    <vt:lpwstr>2052-11.1.0.10314</vt:lpwstr>
  </property>
</Properties>
</file>